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ummary" sheetId="1" r:id="rId1"/>
    <sheet name="TCG Full" sheetId="2" r:id="rId2"/>
    <sheet name="TCG Assoc" sheetId="3" r:id="rId3"/>
    <sheet name="KCG" sheetId="4" r:id="rId4"/>
  </sheets>
  <definedNames/>
  <calcPr fullCalcOnLoad="1"/>
</workbook>
</file>

<file path=xl/sharedStrings.xml><?xml version="1.0" encoding="utf-8"?>
<sst xmlns="http://schemas.openxmlformats.org/spreadsheetml/2006/main" count="762" uniqueCount="222">
  <si>
    <t>AA4NU</t>
  </si>
  <si>
    <t>AF4QB</t>
  </si>
  <si>
    <t>AK4ST</t>
  </si>
  <si>
    <t>K0EJ</t>
  </si>
  <si>
    <t>K1KY</t>
  </si>
  <si>
    <t>K3CQ</t>
  </si>
  <si>
    <t>K4AMC</t>
  </si>
  <si>
    <t>K4BEV</t>
  </si>
  <si>
    <t>K4BP</t>
  </si>
  <si>
    <t>K4CN</t>
  </si>
  <si>
    <t>K4ISV</t>
  </si>
  <si>
    <t>K4JNY</t>
  </si>
  <si>
    <t>K4LTA</t>
  </si>
  <si>
    <t>K4000</t>
  </si>
  <si>
    <t>K4RO</t>
  </si>
  <si>
    <t>KB5YJC</t>
  </si>
  <si>
    <t>KD4HIK</t>
  </si>
  <si>
    <t>KE4KMG</t>
  </si>
  <si>
    <t>KE4OAR</t>
  </si>
  <si>
    <t>KF4GKN</t>
  </si>
  <si>
    <t>KF4ZEO</t>
  </si>
  <si>
    <t>KG4BIN</t>
  </si>
  <si>
    <t>KG4ENY</t>
  </si>
  <si>
    <t>KG4PSU</t>
  </si>
  <si>
    <t>KQ6ID</t>
  </si>
  <si>
    <t>N4CM</t>
  </si>
  <si>
    <t>N4JN</t>
  </si>
  <si>
    <t>N4KN</t>
  </si>
  <si>
    <t>N4LKE</t>
  </si>
  <si>
    <t>N4SSD</t>
  </si>
  <si>
    <t>N4YQ</t>
  </si>
  <si>
    <t>N4ZZ</t>
  </si>
  <si>
    <t>N7DLS</t>
  </si>
  <si>
    <t>N8UM</t>
  </si>
  <si>
    <t>NA4K</t>
  </si>
  <si>
    <t>NN4T</t>
  </si>
  <si>
    <t>NQ4U</t>
  </si>
  <si>
    <t>NY4N</t>
  </si>
  <si>
    <t>NY4T</t>
  </si>
  <si>
    <t>W1ADE</t>
  </si>
  <si>
    <t>W1KLM</t>
  </si>
  <si>
    <t>W4DAN</t>
  </si>
  <si>
    <t>W4HZD</t>
  </si>
  <si>
    <t>W4NI</t>
  </si>
  <si>
    <t>W4NZ</t>
  </si>
  <si>
    <t>W4PA</t>
  </si>
  <si>
    <t>W4RK</t>
  </si>
  <si>
    <t>W4TD</t>
  </si>
  <si>
    <t>W4TDB</t>
  </si>
  <si>
    <t>W4TYU</t>
  </si>
  <si>
    <t>W4UN</t>
  </si>
  <si>
    <t>W4UR</t>
  </si>
  <si>
    <t>W9WI</t>
  </si>
  <si>
    <t>WB9BSH</t>
  </si>
  <si>
    <t>WD4K</t>
  </si>
  <si>
    <t>WM4Q</t>
  </si>
  <si>
    <t>KC4QFR</t>
  </si>
  <si>
    <t>KC4URW</t>
  </si>
  <si>
    <t>KE4JUH</t>
  </si>
  <si>
    <t>KI4ES</t>
  </si>
  <si>
    <t>K4DR</t>
  </si>
  <si>
    <t>W4IV</t>
  </si>
  <si>
    <t>WB4LHO</t>
  </si>
  <si>
    <t>AA0BA</t>
  </si>
  <si>
    <t>K4TTA</t>
  </si>
  <si>
    <t>K4USN</t>
  </si>
  <si>
    <t>KA4SJM</t>
  </si>
  <si>
    <t>KB4KA</t>
  </si>
  <si>
    <t>KF4ZGJ</t>
  </si>
  <si>
    <t>N4DD</t>
  </si>
  <si>
    <t>N4DW</t>
  </si>
  <si>
    <t>N4UW</t>
  </si>
  <si>
    <t>W4JH</t>
  </si>
  <si>
    <t>Call</t>
  </si>
  <si>
    <t>WO4O</t>
  </si>
  <si>
    <t>In TCG circle?</t>
  </si>
  <si>
    <t>In XCG circle?</t>
  </si>
  <si>
    <t>Y</t>
  </si>
  <si>
    <t>N</t>
  </si>
  <si>
    <t>N4IR</t>
  </si>
  <si>
    <t>N4ZI</t>
  </si>
  <si>
    <t>N5NW</t>
  </si>
  <si>
    <t xml:space="preserve"> </t>
  </si>
  <si>
    <t>%</t>
  </si>
  <si>
    <t>Total In</t>
  </si>
  <si>
    <t>In KCG circle?</t>
  </si>
  <si>
    <t xml:space="preserve">AA2GS    </t>
  </si>
  <si>
    <t xml:space="preserve">AA4NJ    </t>
  </si>
  <si>
    <t xml:space="preserve">AA4RL    </t>
  </si>
  <si>
    <t xml:space="preserve">AC4HI    </t>
  </si>
  <si>
    <t xml:space="preserve">AC4PY    </t>
  </si>
  <si>
    <t xml:space="preserve">AC4YD    </t>
  </si>
  <si>
    <t xml:space="preserve">AD4ZW    </t>
  </si>
  <si>
    <t xml:space="preserve">AE4PT    </t>
  </si>
  <si>
    <t xml:space="preserve">K4AT     </t>
  </si>
  <si>
    <t xml:space="preserve">K4AVX    </t>
  </si>
  <si>
    <t xml:space="preserve">K4CMS    </t>
  </si>
  <si>
    <t xml:space="preserve">K4FU     </t>
  </si>
  <si>
    <t xml:space="preserve">K4FXN    </t>
  </si>
  <si>
    <t xml:space="preserve">K4IE     </t>
  </si>
  <si>
    <t xml:space="preserve">K4ISV    </t>
  </si>
  <si>
    <t xml:space="preserve">K4IU     </t>
  </si>
  <si>
    <t xml:space="preserve">K4SAC    </t>
  </si>
  <si>
    <t xml:space="preserve">K4TO     </t>
  </si>
  <si>
    <t xml:space="preserve">K4TUK    </t>
  </si>
  <si>
    <t xml:space="preserve">K4TXJ    </t>
  </si>
  <si>
    <t xml:space="preserve">K4UU     </t>
  </si>
  <si>
    <t xml:space="preserve">K4WW     </t>
  </si>
  <si>
    <t xml:space="preserve">K9GX     </t>
  </si>
  <si>
    <t xml:space="preserve">KA4TEU   </t>
  </si>
  <si>
    <t xml:space="preserve">KA8OKH   </t>
  </si>
  <si>
    <t xml:space="preserve">KB4RIU   </t>
  </si>
  <si>
    <t xml:space="preserve">KB4ZAX   </t>
  </si>
  <si>
    <t xml:space="preserve">KC4CQT   </t>
  </si>
  <si>
    <t xml:space="preserve">KC4DWT   </t>
  </si>
  <si>
    <t xml:space="preserve">KC4EOW   </t>
  </si>
  <si>
    <t xml:space="preserve">KC4WQ    </t>
  </si>
  <si>
    <t xml:space="preserve">KD4CSW   </t>
  </si>
  <si>
    <t xml:space="preserve">KG4BIG   </t>
  </si>
  <si>
    <t xml:space="preserve">KG4C     </t>
  </si>
  <si>
    <t xml:space="preserve">KI4UJ    </t>
  </si>
  <si>
    <t xml:space="preserve">KM4CH    </t>
  </si>
  <si>
    <t xml:space="preserve">KM4FC    </t>
  </si>
  <si>
    <t xml:space="preserve">KM4FO    </t>
  </si>
  <si>
    <t xml:space="preserve">KM4TY    </t>
  </si>
  <si>
    <t xml:space="preserve">KN4S     </t>
  </si>
  <si>
    <t xml:space="preserve">KO4BI    </t>
  </si>
  <si>
    <t xml:space="preserve">KO4OL    </t>
  </si>
  <si>
    <t xml:space="preserve">KQ4MG    </t>
  </si>
  <si>
    <t xml:space="preserve">KT4ZX    </t>
  </si>
  <si>
    <t xml:space="preserve">KU4A     </t>
  </si>
  <si>
    <t xml:space="preserve">N0KFO    </t>
  </si>
  <si>
    <t xml:space="preserve">N1PUW    </t>
  </si>
  <si>
    <t xml:space="preserve">N4ALG    </t>
  </si>
  <si>
    <t xml:space="preserve">N4AR     </t>
  </si>
  <si>
    <t xml:space="preserve">N4DIT    </t>
  </si>
  <si>
    <t xml:space="preserve">N4EQT    </t>
  </si>
  <si>
    <t xml:space="preserve">N4GN     </t>
  </si>
  <si>
    <t xml:space="preserve">N4HID    </t>
  </si>
  <si>
    <t xml:space="preserve">N4KU     </t>
  </si>
  <si>
    <t xml:space="preserve">N4NTQ    </t>
  </si>
  <si>
    <t xml:space="preserve">N4OGW    </t>
  </si>
  <si>
    <t xml:space="preserve">N4PF     </t>
  </si>
  <si>
    <t xml:space="preserve">N4QS     </t>
  </si>
  <si>
    <t xml:space="preserve">N4RZ     </t>
  </si>
  <si>
    <t xml:space="preserve">N4TY     </t>
  </si>
  <si>
    <t xml:space="preserve">N4UL     </t>
  </si>
  <si>
    <t xml:space="preserve">N4XM     </t>
  </si>
  <si>
    <t xml:space="preserve">N4YUS    </t>
  </si>
  <si>
    <t xml:space="preserve">N7TG     </t>
  </si>
  <si>
    <t xml:space="preserve">N9FD     </t>
  </si>
  <si>
    <t xml:space="preserve">NA4NA    </t>
  </si>
  <si>
    <t xml:space="preserve">ND4X     </t>
  </si>
  <si>
    <t xml:space="preserve">ND4Y     </t>
  </si>
  <si>
    <t xml:space="preserve">NK4P     </t>
  </si>
  <si>
    <t xml:space="preserve">NK4Z     </t>
  </si>
  <si>
    <t xml:space="preserve">NM3U     </t>
  </si>
  <si>
    <t xml:space="preserve">NM4K     </t>
  </si>
  <si>
    <t xml:space="preserve">NV4H     </t>
  </si>
  <si>
    <t xml:space="preserve">W4DHE    </t>
  </si>
  <si>
    <t xml:space="preserve">W4KY     </t>
  </si>
  <si>
    <t xml:space="preserve">W4LC     </t>
  </si>
  <si>
    <t xml:space="preserve">W4PF     </t>
  </si>
  <si>
    <t xml:space="preserve">W4ZW     </t>
  </si>
  <si>
    <t xml:space="preserve">W5MX     </t>
  </si>
  <si>
    <t xml:space="preserve">W9AU     </t>
  </si>
  <si>
    <t xml:space="preserve">W9UR     </t>
  </si>
  <si>
    <t xml:space="preserve">W9VNE    </t>
  </si>
  <si>
    <t xml:space="preserve">WA4GHO   </t>
  </si>
  <si>
    <t xml:space="preserve">WA4QMQ   </t>
  </si>
  <si>
    <t xml:space="preserve">WB4OSS   </t>
  </si>
  <si>
    <t xml:space="preserve">WB4PRU   </t>
  </si>
  <si>
    <t xml:space="preserve">WC4I     </t>
  </si>
  <si>
    <t xml:space="preserve">WD4CRG   </t>
  </si>
  <si>
    <t>KY5R</t>
  </si>
  <si>
    <t>I. No change</t>
  </si>
  <si>
    <t>KCGers in KCG circle, in XCG circle</t>
  </si>
  <si>
    <t>KCGers out of KCG circle, out of XCG circle</t>
  </si>
  <si>
    <t>TCGers in TCG circle, in XCG circle</t>
  </si>
  <si>
    <t>TCGers out of TCG circle, out of XCG circle</t>
  </si>
  <si>
    <t>Full</t>
  </si>
  <si>
    <t>Assoc</t>
  </si>
  <si>
    <t>K4IU, N4OGW, W4ZW</t>
  </si>
  <si>
    <t>Number</t>
  </si>
  <si>
    <t>Pct</t>
  </si>
  <si>
    <t>N4ZI, N5NW</t>
  </si>
  <si>
    <t>AA0BA, K4TTA, K4USN, KA4SJM, KB4KA, KF4ZGJ</t>
  </si>
  <si>
    <t>KCG total no change</t>
  </si>
  <si>
    <t>TCG total no change</t>
  </si>
  <si>
    <t>II. Positive</t>
  </si>
  <si>
    <t>KCGers out of KCG circle, in XCG circle</t>
  </si>
  <si>
    <t>TCGers out of TCG circle, in XCG circle</t>
  </si>
  <si>
    <t>N4DD, N4DW, N4UW, W4JH</t>
  </si>
  <si>
    <t>KCG total positive</t>
  </si>
  <si>
    <t>TCG total positive</t>
  </si>
  <si>
    <t>III. Negative</t>
  </si>
  <si>
    <t>KCGers in KCG circle, out of XCG circle</t>
  </si>
  <si>
    <t>N4QS, ND4X</t>
  </si>
  <si>
    <t>TCGers in TCG circle, out of XCG circle</t>
  </si>
  <si>
    <t>K4BEV, N4YQ</t>
  </si>
  <si>
    <t>KCG total negative</t>
  </si>
  <si>
    <t>TCG total negative</t>
  </si>
  <si>
    <t>KCG grand total</t>
  </si>
  <si>
    <t>TCG grand total</t>
  </si>
  <si>
    <t>Affected calls</t>
  </si>
  <si>
    <t>XCG proposal analysis of eligibility in ARRL club competition events</t>
  </si>
  <si>
    <t>In TN sect?</t>
  </si>
  <si>
    <t>In KY sect?</t>
  </si>
  <si>
    <t>What if KCG and TCG switched to section boundaries, rather than 175-mile circles?</t>
  </si>
  <si>
    <t>KCGers in KCG circle, in KY sect</t>
  </si>
  <si>
    <t>KCGers out of KCG circle, out of KY sect</t>
  </si>
  <si>
    <t>TCGers in TCG circle, in TN sect</t>
  </si>
  <si>
    <t>TCGers out of TCG circle, out of TN sect</t>
  </si>
  <si>
    <t>KCGers out of KCG circle, in KY sect</t>
  </si>
  <si>
    <t>TCGers out of TCG circle, in TN sect</t>
  </si>
  <si>
    <t>KCGers in KCG circle, out of KY sect</t>
  </si>
  <si>
    <t>TCGers in TCG circle, out of TN sect</t>
  </si>
  <si>
    <t>N4IR, N4ZI</t>
  </si>
  <si>
    <t>AA0BA, K4TTA, K4USN, KA4SJM, KB4KA, KF4ZGJ, N4DD, N4DW, N4UW, W4JH</t>
  </si>
  <si>
    <t>AC4HI, K9GX, N9FD, NK4P, W9AU, W9UR, W9VNE</t>
  </si>
  <si>
    <t>K4ISV, KY5R, N4YQ</t>
  </si>
  <si>
    <t>W4BCG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</si>
</sst>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9.140625" defaultRowHeight="12.75"/>
  <cols>
    <col min="2" max="2" width="42.421875" style="5" customWidth="1"/>
    <col min="3" max="3" width="6.7109375" style="5" customWidth="1"/>
    <col min="4" max="4" width="7.7109375" style="5" customWidth="1"/>
    <col min="5" max="5" width="7.7109375" style="11" customWidth="1"/>
    <col min="6" max="6" width="0.9921875" style="11" customWidth="1"/>
  </cols>
  <sheetData>
    <row r="1" spans="1:6" s="2" customFormat="1" ht="12.75">
      <c r="A1" s="2" t="s">
        <v>205</v>
      </c>
      <c r="B1" s="4"/>
      <c r="C1" s="4"/>
      <c r="D1" s="4"/>
      <c r="E1" s="10"/>
      <c r="F1" s="10"/>
    </row>
    <row r="2" spans="2:6" s="2" customFormat="1" ht="12.75">
      <c r="B2" s="4"/>
      <c r="C2" s="4"/>
      <c r="D2" s="4"/>
      <c r="E2" s="10"/>
      <c r="F2" s="10"/>
    </row>
    <row r="3" spans="2:7" s="2" customFormat="1" ht="12.75">
      <c r="B3" s="4"/>
      <c r="C3" s="4"/>
      <c r="D3" s="4" t="s">
        <v>183</v>
      </c>
      <c r="E3" s="10" t="s">
        <v>184</v>
      </c>
      <c r="F3" s="10"/>
      <c r="G3" s="2" t="s">
        <v>204</v>
      </c>
    </row>
    <row r="4" spans="1:6" s="2" customFormat="1" ht="12.75">
      <c r="A4" s="2" t="s">
        <v>175</v>
      </c>
      <c r="B4" s="4"/>
      <c r="C4" s="4"/>
      <c r="D4" s="4"/>
      <c r="E4" s="10"/>
      <c r="F4" s="10"/>
    </row>
    <row r="5" spans="2:5" ht="12.75">
      <c r="B5" s="5" t="s">
        <v>176</v>
      </c>
      <c r="D5" s="5">
        <v>83</v>
      </c>
      <c r="E5" s="11">
        <f>D5/D31</f>
        <v>0.9431818181818182</v>
      </c>
    </row>
    <row r="6" spans="2:7" ht="12.75">
      <c r="B6" s="5" t="s">
        <v>177</v>
      </c>
      <c r="D6" s="5">
        <v>3</v>
      </c>
      <c r="E6" s="11">
        <f>D6/D31</f>
        <v>0.03409090909090909</v>
      </c>
      <c r="G6" t="s">
        <v>182</v>
      </c>
    </row>
    <row r="7" spans="2:5" ht="12.75">
      <c r="B7" s="5" t="s">
        <v>178</v>
      </c>
      <c r="C7" s="5" t="s">
        <v>180</v>
      </c>
      <c r="D7" s="5">
        <v>57</v>
      </c>
      <c r="E7" s="11">
        <f>D7/D32</f>
        <v>0.7215189873417721</v>
      </c>
    </row>
    <row r="8" spans="3:5" ht="12.75">
      <c r="C8" s="5" t="s">
        <v>181</v>
      </c>
      <c r="D8" s="5">
        <v>7</v>
      </c>
      <c r="E8" s="11">
        <f>D8/D32</f>
        <v>0.08860759493670886</v>
      </c>
    </row>
    <row r="9" spans="2:7" ht="12.75">
      <c r="B9" s="5" t="s">
        <v>179</v>
      </c>
      <c r="C9" s="5" t="s">
        <v>180</v>
      </c>
      <c r="D9" s="5">
        <v>2</v>
      </c>
      <c r="E9" s="11">
        <f>D9/D32</f>
        <v>0.02531645569620253</v>
      </c>
      <c r="G9" t="s">
        <v>185</v>
      </c>
    </row>
    <row r="10" spans="3:7" ht="12.75">
      <c r="C10" s="5" t="s">
        <v>181</v>
      </c>
      <c r="D10" s="5">
        <v>6</v>
      </c>
      <c r="E10" s="11">
        <f>D10/D32</f>
        <v>0.0759493670886076</v>
      </c>
      <c r="G10" t="s">
        <v>186</v>
      </c>
    </row>
    <row r="12" spans="2:6" ht="12.75">
      <c r="B12" s="4" t="s">
        <v>187</v>
      </c>
      <c r="C12" s="4"/>
      <c r="D12" s="4">
        <f>D5+D6</f>
        <v>86</v>
      </c>
      <c r="E12" s="10">
        <f>D12/D31</f>
        <v>0.9772727272727273</v>
      </c>
      <c r="F12" s="10"/>
    </row>
    <row r="13" spans="2:6" ht="12.75">
      <c r="B13" s="4" t="s">
        <v>188</v>
      </c>
      <c r="C13" s="4"/>
      <c r="D13" s="4">
        <f>SUM(D7:D10)</f>
        <v>72</v>
      </c>
      <c r="E13" s="10">
        <f>D13/D32</f>
        <v>0.9113924050632911</v>
      </c>
      <c r="F13" s="10"/>
    </row>
    <row r="15" spans="1:6" s="2" customFormat="1" ht="12.75">
      <c r="A15" s="2" t="s">
        <v>189</v>
      </c>
      <c r="B15" s="4"/>
      <c r="C15" s="4"/>
      <c r="D15" s="4"/>
      <c r="E15" s="10"/>
      <c r="F15" s="10"/>
    </row>
    <row r="16" spans="2:5" ht="12.75">
      <c r="B16" s="5" t="s">
        <v>190</v>
      </c>
      <c r="D16" s="5">
        <v>0</v>
      </c>
      <c r="E16" s="11">
        <f>D16/D31</f>
        <v>0</v>
      </c>
    </row>
    <row r="17" spans="2:7" ht="12.75">
      <c r="B17" s="5" t="s">
        <v>191</v>
      </c>
      <c r="C17" s="5" t="s">
        <v>180</v>
      </c>
      <c r="D17" s="5">
        <v>1</v>
      </c>
      <c r="E17" s="11">
        <f>D17/D32</f>
        <v>0.012658227848101266</v>
      </c>
      <c r="G17" t="s">
        <v>79</v>
      </c>
    </row>
    <row r="18" spans="3:7" ht="12.75">
      <c r="C18" s="5" t="s">
        <v>181</v>
      </c>
      <c r="D18" s="5">
        <v>4</v>
      </c>
      <c r="E18" s="11">
        <f>D18/D32</f>
        <v>0.05063291139240506</v>
      </c>
      <c r="G18" t="s">
        <v>192</v>
      </c>
    </row>
    <row r="20" spans="2:5" ht="12.75">
      <c r="B20" s="4" t="s">
        <v>193</v>
      </c>
      <c r="C20" s="4"/>
      <c r="D20" s="4">
        <v>0</v>
      </c>
      <c r="E20" s="10">
        <f>D20/D31</f>
        <v>0</v>
      </c>
    </row>
    <row r="21" spans="2:5" ht="12.75">
      <c r="B21" s="4" t="s">
        <v>194</v>
      </c>
      <c r="C21" s="4"/>
      <c r="D21" s="4">
        <v>5</v>
      </c>
      <c r="E21" s="10">
        <f>D21/D32</f>
        <v>0.06329113924050633</v>
      </c>
    </row>
    <row r="23" spans="1:6" s="2" customFormat="1" ht="12.75">
      <c r="A23" s="2" t="s">
        <v>195</v>
      </c>
      <c r="B23" s="4"/>
      <c r="C23" s="4"/>
      <c r="D23" s="4"/>
      <c r="E23" s="10"/>
      <c r="F23" s="10"/>
    </row>
    <row r="24" spans="2:7" ht="12.75">
      <c r="B24" s="5" t="s">
        <v>196</v>
      </c>
      <c r="D24" s="5">
        <v>2</v>
      </c>
      <c r="E24" s="11">
        <f>D24/D31</f>
        <v>0.022727272727272728</v>
      </c>
      <c r="G24" t="s">
        <v>197</v>
      </c>
    </row>
    <row r="25" spans="2:7" ht="12.75">
      <c r="B25" s="5" t="s">
        <v>198</v>
      </c>
      <c r="C25" s="5" t="s">
        <v>180</v>
      </c>
      <c r="D25" s="5">
        <v>2</v>
      </c>
      <c r="E25" s="11">
        <f>D25/D32</f>
        <v>0.02531645569620253</v>
      </c>
      <c r="G25" t="s">
        <v>199</v>
      </c>
    </row>
    <row r="26" spans="3:5" ht="12.75">
      <c r="C26" s="5" t="s">
        <v>181</v>
      </c>
      <c r="D26" s="5">
        <v>0</v>
      </c>
      <c r="E26" s="11">
        <v>0</v>
      </c>
    </row>
    <row r="28" spans="2:5" ht="12.75">
      <c r="B28" s="4" t="s">
        <v>200</v>
      </c>
      <c r="C28" s="4"/>
      <c r="D28" s="4">
        <v>2</v>
      </c>
      <c r="E28" s="10">
        <f>D28/D31</f>
        <v>0.022727272727272728</v>
      </c>
    </row>
    <row r="29" spans="2:5" ht="12.75">
      <c r="B29" s="4" t="s">
        <v>201</v>
      </c>
      <c r="C29" s="4"/>
      <c r="D29" s="4">
        <v>2</v>
      </c>
      <c r="E29" s="10">
        <f>D29/D32</f>
        <v>0.02531645569620253</v>
      </c>
    </row>
    <row r="31" spans="2:5" ht="12.75">
      <c r="B31" s="4" t="s">
        <v>202</v>
      </c>
      <c r="C31" s="4"/>
      <c r="D31" s="4">
        <f>D5+D6+D16+D24</f>
        <v>88</v>
      </c>
      <c r="E31" s="10">
        <f>E5+E6+E16+E24</f>
        <v>1</v>
      </c>
    </row>
    <row r="32" spans="2:5" ht="12.75">
      <c r="B32" s="4" t="s">
        <v>203</v>
      </c>
      <c r="C32" s="4"/>
      <c r="D32" s="4">
        <f>D7+D8+D9+D10+D17+D18+D25+D26</f>
        <v>79</v>
      </c>
      <c r="E32" s="10">
        <f>E7+E8+E9+E10+E17+E18+E25+E26</f>
        <v>1</v>
      </c>
    </row>
    <row r="33" spans="2:5" ht="12.75">
      <c r="B33" s="4"/>
      <c r="C33" s="4"/>
      <c r="D33" s="4"/>
      <c r="E33" s="10"/>
    </row>
    <row r="35" spans="1:6" s="2" customFormat="1" ht="12.75">
      <c r="A35" s="2" t="s">
        <v>208</v>
      </c>
      <c r="B35" s="4"/>
      <c r="C35" s="4"/>
      <c r="D35" s="4"/>
      <c r="E35" s="10"/>
      <c r="F35" s="10"/>
    </row>
    <row r="36" spans="2:6" s="2" customFormat="1" ht="12.75">
      <c r="B36" s="4"/>
      <c r="C36" s="4"/>
      <c r="D36" s="4"/>
      <c r="E36" s="10"/>
      <c r="F36" s="10"/>
    </row>
    <row r="37" spans="2:7" s="2" customFormat="1" ht="12.75">
      <c r="B37" s="4"/>
      <c r="C37" s="4"/>
      <c r="D37" s="4" t="s">
        <v>183</v>
      </c>
      <c r="E37" s="10" t="s">
        <v>184</v>
      </c>
      <c r="F37" s="10"/>
      <c r="G37" s="2" t="s">
        <v>204</v>
      </c>
    </row>
    <row r="38" spans="1:6" s="2" customFormat="1" ht="12.75">
      <c r="A38" s="2" t="s">
        <v>175</v>
      </c>
      <c r="B38" s="4"/>
      <c r="C38" s="4"/>
      <c r="D38" s="4"/>
      <c r="E38" s="10"/>
      <c r="F38" s="10"/>
    </row>
    <row r="39" spans="2:5" ht="12.75">
      <c r="B39" s="5" t="s">
        <v>209</v>
      </c>
      <c r="D39" s="5">
        <v>78</v>
      </c>
      <c r="E39" s="11">
        <f>D39/D65</f>
        <v>0.8863636363636364</v>
      </c>
    </row>
    <row r="40" spans="2:7" ht="12.75">
      <c r="B40" s="5" t="s">
        <v>210</v>
      </c>
      <c r="D40" s="5">
        <v>3</v>
      </c>
      <c r="E40" s="11">
        <f>D40/D65</f>
        <v>0.03409090909090909</v>
      </c>
      <c r="G40" t="s">
        <v>182</v>
      </c>
    </row>
    <row r="41" spans="2:5" ht="12.75">
      <c r="B41" s="5" t="s">
        <v>211</v>
      </c>
      <c r="C41" s="5" t="s">
        <v>180</v>
      </c>
      <c r="D41" s="5">
        <v>56</v>
      </c>
      <c r="E41" s="11">
        <f>D41/D66</f>
        <v>0.7088607594936709</v>
      </c>
    </row>
    <row r="42" spans="3:5" ht="12.75">
      <c r="C42" s="5" t="s">
        <v>181</v>
      </c>
      <c r="D42" s="5">
        <v>7</v>
      </c>
      <c r="E42" s="11">
        <f>D42/D66</f>
        <v>0.08860759493670886</v>
      </c>
    </row>
    <row r="43" spans="2:7" ht="12.75">
      <c r="B43" s="5" t="s">
        <v>212</v>
      </c>
      <c r="C43" s="5" t="s">
        <v>180</v>
      </c>
      <c r="D43" s="5">
        <v>1</v>
      </c>
      <c r="E43" s="11">
        <f>D43/D66</f>
        <v>0.012658227848101266</v>
      </c>
      <c r="G43" t="s">
        <v>81</v>
      </c>
    </row>
    <row r="44" spans="3:7" ht="12.75">
      <c r="C44" s="5" t="s">
        <v>181</v>
      </c>
      <c r="D44" s="5">
        <v>0</v>
      </c>
      <c r="E44" s="11">
        <f>D44/D66</f>
        <v>0</v>
      </c>
      <c r="G44" t="s">
        <v>82</v>
      </c>
    </row>
    <row r="46" spans="2:6" ht="12.75">
      <c r="B46" s="4" t="s">
        <v>187</v>
      </c>
      <c r="C46" s="4"/>
      <c r="D46" s="4">
        <f>D39+D40</f>
        <v>81</v>
      </c>
      <c r="E46" s="10">
        <f>D46/89</f>
        <v>0.9101123595505618</v>
      </c>
      <c r="F46" s="10"/>
    </row>
    <row r="47" spans="2:6" ht="12.75">
      <c r="B47" s="4" t="s">
        <v>188</v>
      </c>
      <c r="C47" s="4"/>
      <c r="D47" s="4">
        <f>SUM(D41:D44)</f>
        <v>64</v>
      </c>
      <c r="E47" s="10">
        <f>D47/79</f>
        <v>0.810126582278481</v>
      </c>
      <c r="F47" s="10"/>
    </row>
    <row r="49" spans="1:6" s="2" customFormat="1" ht="12.75">
      <c r="A49" s="2" t="s">
        <v>189</v>
      </c>
      <c r="B49" s="4"/>
      <c r="C49" s="4"/>
      <c r="D49" s="4"/>
      <c r="E49" s="10"/>
      <c r="F49" s="10"/>
    </row>
    <row r="50" spans="2:5" ht="12.75">
      <c r="B50" s="5" t="s">
        <v>213</v>
      </c>
      <c r="D50" s="5">
        <v>0</v>
      </c>
      <c r="E50" s="11">
        <f>D50/D65</f>
        <v>0</v>
      </c>
    </row>
    <row r="51" spans="2:7" ht="12.75">
      <c r="B51" s="5" t="s">
        <v>214</v>
      </c>
      <c r="C51" s="5" t="s">
        <v>180</v>
      </c>
      <c r="D51" s="5">
        <v>2</v>
      </c>
      <c r="E51" s="11">
        <f>D51/D66</f>
        <v>0.02531645569620253</v>
      </c>
      <c r="G51" t="s">
        <v>217</v>
      </c>
    </row>
    <row r="52" spans="3:7" ht="12.75">
      <c r="C52" s="5" t="s">
        <v>181</v>
      </c>
      <c r="D52" s="5">
        <v>10</v>
      </c>
      <c r="E52" s="11">
        <f>D52/D66</f>
        <v>0.12658227848101267</v>
      </c>
      <c r="G52" t="s">
        <v>218</v>
      </c>
    </row>
    <row r="54" spans="2:5" ht="12.75">
      <c r="B54" s="4" t="s">
        <v>193</v>
      </c>
      <c r="C54" s="4"/>
      <c r="D54" s="4">
        <f>D50</f>
        <v>0</v>
      </c>
      <c r="E54" s="10">
        <f>D54/D65</f>
        <v>0</v>
      </c>
    </row>
    <row r="55" spans="2:5" ht="12.75">
      <c r="B55" s="4" t="s">
        <v>194</v>
      </c>
      <c r="C55" s="4"/>
      <c r="D55" s="4">
        <f>D51+D52</f>
        <v>12</v>
      </c>
      <c r="E55" s="10">
        <f>D55/D66</f>
        <v>0.1518987341772152</v>
      </c>
    </row>
    <row r="57" spans="1:6" s="2" customFormat="1" ht="12.75">
      <c r="A57" s="2" t="s">
        <v>195</v>
      </c>
      <c r="B57" s="4"/>
      <c r="C57" s="4"/>
      <c r="D57" s="4"/>
      <c r="E57" s="10"/>
      <c r="F57" s="10"/>
    </row>
    <row r="58" spans="2:7" ht="12.75">
      <c r="B58" s="5" t="s">
        <v>215</v>
      </c>
      <c r="D58" s="5">
        <v>7</v>
      </c>
      <c r="E58" s="11">
        <f>D58/D65</f>
        <v>0.07954545454545454</v>
      </c>
      <c r="G58" t="s">
        <v>219</v>
      </c>
    </row>
    <row r="59" spans="2:7" ht="12.75">
      <c r="B59" s="5" t="s">
        <v>216</v>
      </c>
      <c r="C59" s="5" t="s">
        <v>180</v>
      </c>
      <c r="D59" s="5">
        <v>3</v>
      </c>
      <c r="E59" s="11">
        <f>D59/D66</f>
        <v>0.0379746835443038</v>
      </c>
      <c r="G59" t="s">
        <v>220</v>
      </c>
    </row>
    <row r="60" spans="3:5" ht="12.75">
      <c r="C60" s="5" t="s">
        <v>181</v>
      </c>
      <c r="D60" s="5">
        <v>0</v>
      </c>
      <c r="E60" s="11">
        <v>0</v>
      </c>
    </row>
    <row r="62" spans="2:5" ht="12.75">
      <c r="B62" s="4" t="s">
        <v>200</v>
      </c>
      <c r="C62" s="4"/>
      <c r="D62" s="4">
        <f>D58</f>
        <v>7</v>
      </c>
      <c r="E62" s="10">
        <f>D62/D65</f>
        <v>0.07954545454545454</v>
      </c>
    </row>
    <row r="63" spans="2:5" ht="12.75">
      <c r="B63" s="4" t="s">
        <v>201</v>
      </c>
      <c r="C63" s="4"/>
      <c r="D63" s="4">
        <f>D59</f>
        <v>3</v>
      </c>
      <c r="E63" s="10">
        <f>D63/D66</f>
        <v>0.0379746835443038</v>
      </c>
    </row>
    <row r="65" spans="2:5" ht="12.75">
      <c r="B65" s="4" t="s">
        <v>202</v>
      </c>
      <c r="C65" s="4"/>
      <c r="D65" s="4">
        <f>D39+D40+D50+D58</f>
        <v>88</v>
      </c>
      <c r="E65" s="10">
        <f>E39+E40+E50+E58</f>
        <v>1</v>
      </c>
    </row>
    <row r="66" spans="2:5" ht="12.75">
      <c r="B66" s="4" t="s">
        <v>203</v>
      </c>
      <c r="C66" s="4"/>
      <c r="D66" s="4">
        <f>D41+D42+D43+D44+D51+D52+D59+D60</f>
        <v>79</v>
      </c>
      <c r="E66" s="10">
        <f>E41+E42+E43+E44+E51+E52+E59+E60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10.7109375" style="0" customWidth="1"/>
    <col min="3" max="5" width="14.7109375" style="1" customWidth="1"/>
  </cols>
  <sheetData>
    <row r="1" spans="1:5" s="2" customFormat="1" ht="12.75">
      <c r="A1" s="8"/>
      <c r="B1" s="2" t="s">
        <v>73</v>
      </c>
      <c r="C1" s="3" t="s">
        <v>75</v>
      </c>
      <c r="D1" s="3" t="s">
        <v>76</v>
      </c>
      <c r="E1" s="3" t="s">
        <v>206</v>
      </c>
    </row>
    <row r="2" spans="1:5" ht="12.75">
      <c r="A2" s="9">
        <v>1</v>
      </c>
      <c r="B2" t="s">
        <v>0</v>
      </c>
      <c r="C2" s="1" t="s">
        <v>77</v>
      </c>
      <c r="D2" s="1" t="s">
        <v>77</v>
      </c>
      <c r="E2" s="1" t="s">
        <v>77</v>
      </c>
    </row>
    <row r="3" spans="1:5" ht="12.75">
      <c r="A3" s="9">
        <v>2</v>
      </c>
      <c r="B3" t="s">
        <v>1</v>
      </c>
      <c r="C3" s="1" t="s">
        <v>77</v>
      </c>
      <c r="D3" s="1" t="s">
        <v>77</v>
      </c>
      <c r="E3" s="1" t="s">
        <v>77</v>
      </c>
    </row>
    <row r="4" spans="1:5" ht="12.75">
      <c r="A4" s="9">
        <v>3</v>
      </c>
      <c r="B4" t="s">
        <v>2</v>
      </c>
      <c r="C4" s="1" t="s">
        <v>77</v>
      </c>
      <c r="D4" s="1" t="s">
        <v>77</v>
      </c>
      <c r="E4" s="1" t="s">
        <v>77</v>
      </c>
    </row>
    <row r="5" spans="1:5" ht="12.75">
      <c r="A5" s="9">
        <v>4</v>
      </c>
      <c r="B5" t="s">
        <v>3</v>
      </c>
      <c r="C5" s="1" t="s">
        <v>77</v>
      </c>
      <c r="D5" s="1" t="s">
        <v>77</v>
      </c>
      <c r="E5" s="1" t="s">
        <v>77</v>
      </c>
    </row>
    <row r="6" spans="1:5" ht="12.75">
      <c r="A6" s="9">
        <v>5</v>
      </c>
      <c r="B6" t="s">
        <v>4</v>
      </c>
      <c r="C6" s="1" t="s">
        <v>77</v>
      </c>
      <c r="D6" s="1" t="s">
        <v>77</v>
      </c>
      <c r="E6" s="1" t="s">
        <v>77</v>
      </c>
    </row>
    <row r="7" spans="1:5" ht="12.75">
      <c r="A7" s="9">
        <v>6</v>
      </c>
      <c r="B7" t="s">
        <v>5</v>
      </c>
      <c r="C7" s="1" t="s">
        <v>77</v>
      </c>
      <c r="D7" s="1" t="s">
        <v>77</v>
      </c>
      <c r="E7" s="1" t="s">
        <v>77</v>
      </c>
    </row>
    <row r="8" spans="1:5" ht="12.75">
      <c r="A8" s="9">
        <v>7</v>
      </c>
      <c r="B8" t="s">
        <v>13</v>
      </c>
      <c r="C8" s="1" t="s">
        <v>77</v>
      </c>
      <c r="D8" s="1" t="s">
        <v>77</v>
      </c>
      <c r="E8" s="1" t="s">
        <v>77</v>
      </c>
    </row>
    <row r="9" spans="1:5" ht="12.75">
      <c r="A9" s="9">
        <v>8</v>
      </c>
      <c r="B9" t="s">
        <v>6</v>
      </c>
      <c r="C9" s="1" t="s">
        <v>77</v>
      </c>
      <c r="D9" s="1" t="s">
        <v>77</v>
      </c>
      <c r="E9" s="1" t="s">
        <v>77</v>
      </c>
    </row>
    <row r="10" spans="1:5" ht="12.75">
      <c r="A10" s="9">
        <v>9</v>
      </c>
      <c r="B10" t="s">
        <v>7</v>
      </c>
      <c r="C10" s="1" t="s">
        <v>77</v>
      </c>
      <c r="D10" s="1" t="s">
        <v>78</v>
      </c>
      <c r="E10" s="1" t="s">
        <v>77</v>
      </c>
    </row>
    <row r="11" spans="1:5" ht="12.75">
      <c r="A11" s="9">
        <v>10</v>
      </c>
      <c r="B11" t="s">
        <v>8</v>
      </c>
      <c r="C11" s="1" t="s">
        <v>77</v>
      </c>
      <c r="D11" s="1" t="s">
        <v>77</v>
      </c>
      <c r="E11" s="1" t="s">
        <v>77</v>
      </c>
    </row>
    <row r="12" spans="1:5" ht="12.75">
      <c r="A12" s="9">
        <v>11</v>
      </c>
      <c r="B12" t="s">
        <v>9</v>
      </c>
      <c r="C12" s="1" t="s">
        <v>77</v>
      </c>
      <c r="D12" s="1" t="s">
        <v>77</v>
      </c>
      <c r="E12" s="1" t="s">
        <v>77</v>
      </c>
    </row>
    <row r="13" spans="1:5" ht="12.75">
      <c r="A13" s="9">
        <v>12</v>
      </c>
      <c r="B13" t="s">
        <v>10</v>
      </c>
      <c r="C13" s="1" t="s">
        <v>77</v>
      </c>
      <c r="D13" s="1" t="s">
        <v>77</v>
      </c>
      <c r="E13" s="1" t="s">
        <v>78</v>
      </c>
    </row>
    <row r="14" spans="1:5" ht="12.75">
      <c r="A14" s="9">
        <v>13</v>
      </c>
      <c r="B14" t="s">
        <v>11</v>
      </c>
      <c r="C14" s="1" t="s">
        <v>77</v>
      </c>
      <c r="D14" s="1" t="s">
        <v>77</v>
      </c>
      <c r="E14" s="1" t="s">
        <v>77</v>
      </c>
    </row>
    <row r="15" spans="1:5" ht="12.75">
      <c r="A15" s="9">
        <v>14</v>
      </c>
      <c r="B15" t="s">
        <v>12</v>
      </c>
      <c r="C15" s="1" t="s">
        <v>77</v>
      </c>
      <c r="D15" s="1" t="s">
        <v>77</v>
      </c>
      <c r="E15" s="1" t="s">
        <v>77</v>
      </c>
    </row>
    <row r="16" spans="1:5" ht="12.75">
      <c r="A16" s="9">
        <v>15</v>
      </c>
      <c r="B16" t="s">
        <v>14</v>
      </c>
      <c r="C16" s="1" t="s">
        <v>77</v>
      </c>
      <c r="D16" s="1" t="s">
        <v>77</v>
      </c>
      <c r="E16" s="1" t="s">
        <v>77</v>
      </c>
    </row>
    <row r="17" spans="1:5" ht="12.75">
      <c r="A17" s="9">
        <v>16</v>
      </c>
      <c r="B17" t="s">
        <v>15</v>
      </c>
      <c r="C17" s="1" t="s">
        <v>77</v>
      </c>
      <c r="D17" s="1" t="s">
        <v>77</v>
      </c>
      <c r="E17" s="1" t="s">
        <v>77</v>
      </c>
    </row>
    <row r="18" spans="1:5" ht="12.75">
      <c r="A18" s="9">
        <v>17</v>
      </c>
      <c r="B18" t="s">
        <v>16</v>
      </c>
      <c r="C18" s="1" t="s">
        <v>77</v>
      </c>
      <c r="D18" s="1" t="s">
        <v>77</v>
      </c>
      <c r="E18" s="1" t="s">
        <v>77</v>
      </c>
    </row>
    <row r="19" spans="1:5" ht="12.75">
      <c r="A19" s="9">
        <v>18</v>
      </c>
      <c r="B19" t="s">
        <v>17</v>
      </c>
      <c r="C19" s="1" t="s">
        <v>77</v>
      </c>
      <c r="D19" s="1" t="s">
        <v>77</v>
      </c>
      <c r="E19" s="1" t="s">
        <v>77</v>
      </c>
    </row>
    <row r="20" spans="1:5" ht="12.75">
      <c r="A20" s="9">
        <v>19</v>
      </c>
      <c r="B20" t="s">
        <v>18</v>
      </c>
      <c r="C20" s="1" t="s">
        <v>77</v>
      </c>
      <c r="D20" s="1" t="s">
        <v>77</v>
      </c>
      <c r="E20" s="1" t="s">
        <v>77</v>
      </c>
    </row>
    <row r="21" spans="1:5" ht="12.75">
      <c r="A21" s="9">
        <v>20</v>
      </c>
      <c r="B21" t="s">
        <v>19</v>
      </c>
      <c r="C21" s="1" t="s">
        <v>77</v>
      </c>
      <c r="D21" s="1" t="s">
        <v>77</v>
      </c>
      <c r="E21" s="1" t="s">
        <v>77</v>
      </c>
    </row>
    <row r="22" spans="1:5" ht="12.75">
      <c r="A22" s="9">
        <v>21</v>
      </c>
      <c r="B22" t="s">
        <v>20</v>
      </c>
      <c r="C22" s="1" t="s">
        <v>77</v>
      </c>
      <c r="D22" s="1" t="s">
        <v>77</v>
      </c>
      <c r="E22" s="1" t="s">
        <v>77</v>
      </c>
    </row>
    <row r="23" spans="1:5" ht="12.75">
      <c r="A23" s="9">
        <v>22</v>
      </c>
      <c r="B23" t="s">
        <v>21</v>
      </c>
      <c r="C23" s="1" t="s">
        <v>77</v>
      </c>
      <c r="D23" s="1" t="s">
        <v>77</v>
      </c>
      <c r="E23" s="1" t="s">
        <v>77</v>
      </c>
    </row>
    <row r="24" spans="1:5" ht="12.75">
      <c r="A24" s="9">
        <v>23</v>
      </c>
      <c r="B24" t="s">
        <v>22</v>
      </c>
      <c r="C24" s="1" t="s">
        <v>77</v>
      </c>
      <c r="D24" s="1" t="s">
        <v>77</v>
      </c>
      <c r="E24" s="1" t="s">
        <v>77</v>
      </c>
    </row>
    <row r="25" spans="1:5" ht="12.75">
      <c r="A25" s="9">
        <v>24</v>
      </c>
      <c r="B25" t="s">
        <v>23</v>
      </c>
      <c r="C25" s="1" t="s">
        <v>77</v>
      </c>
      <c r="D25" s="1" t="s">
        <v>77</v>
      </c>
      <c r="E25" s="1" t="s">
        <v>77</v>
      </c>
    </row>
    <row r="26" spans="1:5" ht="12.75">
      <c r="A26" s="9">
        <v>25</v>
      </c>
      <c r="B26" t="s">
        <v>24</v>
      </c>
      <c r="C26" s="1" t="s">
        <v>77</v>
      </c>
      <c r="D26" s="1" t="s">
        <v>77</v>
      </c>
      <c r="E26" s="1" t="s">
        <v>77</v>
      </c>
    </row>
    <row r="27" spans="1:5" ht="12.75">
      <c r="A27" s="9">
        <v>26</v>
      </c>
      <c r="B27" t="s">
        <v>174</v>
      </c>
      <c r="C27" s="1" t="s">
        <v>77</v>
      </c>
      <c r="D27" s="1" t="s">
        <v>77</v>
      </c>
      <c r="E27" s="1" t="s">
        <v>78</v>
      </c>
    </row>
    <row r="28" spans="1:5" ht="12.75">
      <c r="A28" s="9">
        <v>27</v>
      </c>
      <c r="B28" t="s">
        <v>25</v>
      </c>
      <c r="C28" s="1" t="s">
        <v>77</v>
      </c>
      <c r="D28" s="1" t="s">
        <v>77</v>
      </c>
      <c r="E28" s="1" t="s">
        <v>77</v>
      </c>
    </row>
    <row r="29" spans="1:5" ht="12.75">
      <c r="A29" s="9">
        <v>28</v>
      </c>
      <c r="B29" t="s">
        <v>79</v>
      </c>
      <c r="C29" s="1" t="s">
        <v>78</v>
      </c>
      <c r="D29" s="1" t="s">
        <v>77</v>
      </c>
      <c r="E29" s="1" t="s">
        <v>77</v>
      </c>
    </row>
    <row r="30" spans="1:5" ht="12.75">
      <c r="A30" s="9">
        <v>29</v>
      </c>
      <c r="B30" t="s">
        <v>26</v>
      </c>
      <c r="C30" s="1" t="s">
        <v>77</v>
      </c>
      <c r="D30" s="1" t="s">
        <v>77</v>
      </c>
      <c r="E30" s="1" t="s">
        <v>77</v>
      </c>
    </row>
    <row r="31" spans="1:5" ht="12.75">
      <c r="A31" s="9">
        <v>30</v>
      </c>
      <c r="B31" t="s">
        <v>27</v>
      </c>
      <c r="C31" s="1" t="s">
        <v>77</v>
      </c>
      <c r="D31" s="1" t="s">
        <v>77</v>
      </c>
      <c r="E31" s="1" t="s">
        <v>77</v>
      </c>
    </row>
    <row r="32" spans="1:5" ht="12.75">
      <c r="A32" s="9">
        <v>31</v>
      </c>
      <c r="B32" t="s">
        <v>28</v>
      </c>
      <c r="C32" s="1" t="s">
        <v>77</v>
      </c>
      <c r="D32" s="1" t="s">
        <v>77</v>
      </c>
      <c r="E32" s="1" t="s">
        <v>77</v>
      </c>
    </row>
    <row r="33" spans="1:5" ht="12.75">
      <c r="A33" s="9">
        <v>32</v>
      </c>
      <c r="B33" t="s">
        <v>29</v>
      </c>
      <c r="C33" s="1" t="s">
        <v>77</v>
      </c>
      <c r="D33" s="1" t="s">
        <v>77</v>
      </c>
      <c r="E33" s="1" t="s">
        <v>77</v>
      </c>
    </row>
    <row r="34" spans="1:5" ht="12.75">
      <c r="A34" s="9">
        <v>33</v>
      </c>
      <c r="B34" t="s">
        <v>30</v>
      </c>
      <c r="C34" s="1" t="s">
        <v>77</v>
      </c>
      <c r="D34" s="1" t="s">
        <v>78</v>
      </c>
      <c r="E34" s="1" t="s">
        <v>78</v>
      </c>
    </row>
    <row r="35" spans="1:5" ht="12.75">
      <c r="A35" s="9">
        <v>34</v>
      </c>
      <c r="B35" t="s">
        <v>80</v>
      </c>
      <c r="C35" s="1" t="s">
        <v>78</v>
      </c>
      <c r="D35" s="1" t="s">
        <v>78</v>
      </c>
      <c r="E35" s="1" t="s">
        <v>77</v>
      </c>
    </row>
    <row r="36" spans="1:5" ht="12.75">
      <c r="A36" s="9">
        <v>35</v>
      </c>
      <c r="B36" t="s">
        <v>31</v>
      </c>
      <c r="C36" s="1" t="s">
        <v>77</v>
      </c>
      <c r="D36" s="1" t="s">
        <v>77</v>
      </c>
      <c r="E36" s="1" t="s">
        <v>77</v>
      </c>
    </row>
    <row r="37" spans="1:5" ht="12.75">
      <c r="A37" s="9">
        <v>36</v>
      </c>
      <c r="B37" t="s">
        <v>81</v>
      </c>
      <c r="C37" s="1" t="s">
        <v>78</v>
      </c>
      <c r="D37" s="1" t="s">
        <v>78</v>
      </c>
      <c r="E37" s="1" t="s">
        <v>78</v>
      </c>
    </row>
    <row r="38" spans="1:5" ht="12.75">
      <c r="A38" s="9">
        <v>37</v>
      </c>
      <c r="B38" t="s">
        <v>32</v>
      </c>
      <c r="C38" s="1" t="s">
        <v>77</v>
      </c>
      <c r="D38" s="1" t="s">
        <v>77</v>
      </c>
      <c r="E38" s="1" t="s">
        <v>77</v>
      </c>
    </row>
    <row r="39" spans="1:5" ht="12.75">
      <c r="A39" s="9">
        <v>38</v>
      </c>
      <c r="B39" t="s">
        <v>33</v>
      </c>
      <c r="C39" s="1" t="s">
        <v>77</v>
      </c>
      <c r="D39" s="1" t="s">
        <v>77</v>
      </c>
      <c r="E39" s="1" t="s">
        <v>77</v>
      </c>
    </row>
    <row r="40" spans="1:5" ht="12.75">
      <c r="A40" s="9">
        <v>39</v>
      </c>
      <c r="B40" t="s">
        <v>34</v>
      </c>
      <c r="C40" s="1" t="s">
        <v>77</v>
      </c>
      <c r="D40" s="1" t="s">
        <v>77</v>
      </c>
      <c r="E40" s="1" t="s">
        <v>77</v>
      </c>
    </row>
    <row r="41" spans="1:5" ht="12.75">
      <c r="A41" s="9">
        <v>40</v>
      </c>
      <c r="B41" t="s">
        <v>35</v>
      </c>
      <c r="C41" s="1" t="s">
        <v>77</v>
      </c>
      <c r="D41" s="1" t="s">
        <v>77</v>
      </c>
      <c r="E41" s="1" t="s">
        <v>77</v>
      </c>
    </row>
    <row r="42" spans="1:5" ht="12.75">
      <c r="A42" s="9">
        <v>41</v>
      </c>
      <c r="B42" t="s">
        <v>36</v>
      </c>
      <c r="C42" s="1" t="s">
        <v>77</v>
      </c>
      <c r="D42" s="1" t="s">
        <v>77</v>
      </c>
      <c r="E42" s="1" t="s">
        <v>77</v>
      </c>
    </row>
    <row r="43" spans="1:5" ht="12.75">
      <c r="A43" s="9">
        <v>42</v>
      </c>
      <c r="B43" t="s">
        <v>37</v>
      </c>
      <c r="C43" s="1" t="s">
        <v>77</v>
      </c>
      <c r="D43" s="1" t="s">
        <v>77</v>
      </c>
      <c r="E43" s="1" t="s">
        <v>77</v>
      </c>
    </row>
    <row r="44" spans="1:5" ht="12.75">
      <c r="A44" s="9">
        <v>43</v>
      </c>
      <c r="B44" t="s">
        <v>38</v>
      </c>
      <c r="C44" s="1" t="s">
        <v>77</v>
      </c>
      <c r="D44" s="1" t="s">
        <v>77</v>
      </c>
      <c r="E44" s="1" t="s">
        <v>77</v>
      </c>
    </row>
    <row r="45" spans="1:5" ht="12.75">
      <c r="A45" s="9">
        <v>44</v>
      </c>
      <c r="B45" t="s">
        <v>39</v>
      </c>
      <c r="C45" s="1" t="s">
        <v>77</v>
      </c>
      <c r="D45" s="1" t="s">
        <v>77</v>
      </c>
      <c r="E45" s="1" t="s">
        <v>77</v>
      </c>
    </row>
    <row r="46" spans="1:5" ht="12.75">
      <c r="A46" s="9">
        <v>45</v>
      </c>
      <c r="B46" t="s">
        <v>40</v>
      </c>
      <c r="C46" s="1" t="s">
        <v>77</v>
      </c>
      <c r="D46" s="1" t="s">
        <v>77</v>
      </c>
      <c r="E46" s="1" t="s">
        <v>77</v>
      </c>
    </row>
    <row r="47" spans="1:5" ht="12.75">
      <c r="A47" s="9">
        <v>46</v>
      </c>
      <c r="B47" t="s">
        <v>221</v>
      </c>
      <c r="C47" s="1" t="s">
        <v>77</v>
      </c>
      <c r="D47" s="1" t="s">
        <v>77</v>
      </c>
      <c r="E47" s="1" t="s">
        <v>77</v>
      </c>
    </row>
    <row r="48" spans="1:5" ht="12.75">
      <c r="A48" s="9">
        <v>47</v>
      </c>
      <c r="B48" t="s">
        <v>41</v>
      </c>
      <c r="C48" s="1" t="s">
        <v>77</v>
      </c>
      <c r="D48" s="1" t="s">
        <v>77</v>
      </c>
      <c r="E48" s="1" t="s">
        <v>77</v>
      </c>
    </row>
    <row r="49" spans="1:5" ht="12.75">
      <c r="A49" s="9">
        <v>48</v>
      </c>
      <c r="B49" t="s">
        <v>42</v>
      </c>
      <c r="C49" s="1" t="s">
        <v>77</v>
      </c>
      <c r="D49" s="1" t="s">
        <v>77</v>
      </c>
      <c r="E49" s="1" t="s">
        <v>77</v>
      </c>
    </row>
    <row r="50" spans="1:5" ht="12.75">
      <c r="A50" s="9">
        <v>49</v>
      </c>
      <c r="B50" t="s">
        <v>43</v>
      </c>
      <c r="C50" s="1" t="s">
        <v>77</v>
      </c>
      <c r="D50" s="1" t="s">
        <v>77</v>
      </c>
      <c r="E50" s="1" t="s">
        <v>77</v>
      </c>
    </row>
    <row r="51" spans="1:5" ht="12.75">
      <c r="A51" s="9">
        <v>50</v>
      </c>
      <c r="B51" t="s">
        <v>44</v>
      </c>
      <c r="C51" s="1" t="s">
        <v>77</v>
      </c>
      <c r="D51" s="1" t="s">
        <v>77</v>
      </c>
      <c r="E51" s="1" t="s">
        <v>77</v>
      </c>
    </row>
    <row r="52" spans="1:5" ht="12.75">
      <c r="A52" s="9">
        <v>51</v>
      </c>
      <c r="B52" t="s">
        <v>45</v>
      </c>
      <c r="C52" s="1" t="s">
        <v>77</v>
      </c>
      <c r="D52" s="1" t="s">
        <v>77</v>
      </c>
      <c r="E52" s="1" t="s">
        <v>77</v>
      </c>
    </row>
    <row r="53" spans="1:5" ht="12.75">
      <c r="A53" s="9">
        <v>52</v>
      </c>
      <c r="B53" t="s">
        <v>46</v>
      </c>
      <c r="C53" s="1" t="s">
        <v>77</v>
      </c>
      <c r="D53" s="1" t="s">
        <v>77</v>
      </c>
      <c r="E53" s="1" t="s">
        <v>77</v>
      </c>
    </row>
    <row r="54" spans="1:5" ht="12.75">
      <c r="A54" s="9">
        <v>53</v>
      </c>
      <c r="B54" t="s">
        <v>47</v>
      </c>
      <c r="C54" s="1" t="s">
        <v>77</v>
      </c>
      <c r="D54" s="1" t="s">
        <v>77</v>
      </c>
      <c r="E54" s="1" t="s">
        <v>77</v>
      </c>
    </row>
    <row r="55" spans="1:5" ht="12.75">
      <c r="A55" s="9">
        <v>54</v>
      </c>
      <c r="B55" t="s">
        <v>48</v>
      </c>
      <c r="C55" s="1" t="s">
        <v>77</v>
      </c>
      <c r="D55" s="1" t="s">
        <v>77</v>
      </c>
      <c r="E55" s="1" t="s">
        <v>77</v>
      </c>
    </row>
    <row r="56" spans="1:5" ht="12.75">
      <c r="A56" s="9">
        <v>55</v>
      </c>
      <c r="B56" t="s">
        <v>49</v>
      </c>
      <c r="C56" s="1" t="s">
        <v>77</v>
      </c>
      <c r="D56" s="1" t="s">
        <v>77</v>
      </c>
      <c r="E56" s="1" t="s">
        <v>77</v>
      </c>
    </row>
    <row r="57" spans="1:5" ht="12.75">
      <c r="A57" s="9">
        <v>56</v>
      </c>
      <c r="B57" t="s">
        <v>50</v>
      </c>
      <c r="C57" s="1" t="s">
        <v>77</v>
      </c>
      <c r="D57" s="1" t="s">
        <v>77</v>
      </c>
      <c r="E57" s="1" t="s">
        <v>77</v>
      </c>
    </row>
    <row r="58" spans="1:5" ht="12.75">
      <c r="A58" s="9">
        <v>57</v>
      </c>
      <c r="B58" t="s">
        <v>51</v>
      </c>
      <c r="C58" s="1" t="s">
        <v>77</v>
      </c>
      <c r="D58" s="1" t="s">
        <v>77</v>
      </c>
      <c r="E58" s="1" t="s">
        <v>77</v>
      </c>
    </row>
    <row r="59" spans="1:5" ht="12.75">
      <c r="A59" s="9">
        <v>58</v>
      </c>
      <c r="B59" t="s">
        <v>52</v>
      </c>
      <c r="C59" s="1" t="s">
        <v>77</v>
      </c>
      <c r="D59" s="1" t="s">
        <v>77</v>
      </c>
      <c r="E59" s="1" t="s">
        <v>77</v>
      </c>
    </row>
    <row r="60" spans="1:5" ht="12.75">
      <c r="A60" s="9">
        <v>59</v>
      </c>
      <c r="B60" t="s">
        <v>53</v>
      </c>
      <c r="C60" s="1" t="s">
        <v>77</v>
      </c>
      <c r="D60" s="1" t="s">
        <v>77</v>
      </c>
      <c r="E60" s="1" t="s">
        <v>77</v>
      </c>
    </row>
    <row r="61" spans="1:5" ht="12.75">
      <c r="A61" s="9">
        <v>60</v>
      </c>
      <c r="B61" t="s">
        <v>54</v>
      </c>
      <c r="C61" s="1" t="s">
        <v>77</v>
      </c>
      <c r="D61" s="1" t="s">
        <v>77</v>
      </c>
      <c r="E61" s="1" t="s">
        <v>77</v>
      </c>
    </row>
    <row r="62" spans="1:5" ht="12.75">
      <c r="A62" s="9">
        <v>61</v>
      </c>
      <c r="B62" t="s">
        <v>55</v>
      </c>
      <c r="C62" s="1" t="s">
        <v>77</v>
      </c>
      <c r="D62" s="1" t="s">
        <v>77</v>
      </c>
      <c r="E62" s="1" t="s">
        <v>77</v>
      </c>
    </row>
    <row r="63" spans="1:5" ht="12.75">
      <c r="A63" s="9">
        <v>62</v>
      </c>
      <c r="B63" t="s">
        <v>74</v>
      </c>
      <c r="C63" s="1" t="s">
        <v>77</v>
      </c>
      <c r="D63" s="1" t="s">
        <v>77</v>
      </c>
      <c r="E63" s="1" t="s">
        <v>77</v>
      </c>
    </row>
    <row r="64" spans="1:5" s="2" customFormat="1" ht="12.75">
      <c r="A64" s="8"/>
      <c r="B64" s="4" t="s">
        <v>84</v>
      </c>
      <c r="C64" s="3">
        <f>COUNTIF(C2:C63,"Y")</f>
        <v>59</v>
      </c>
      <c r="D64" s="3">
        <f>COUNTIF(D2:D63,"Y")</f>
        <v>58</v>
      </c>
      <c r="E64" s="3">
        <f>COUNTIF(E2:E63,"Y")</f>
        <v>58</v>
      </c>
    </row>
    <row r="65" spans="1:5" s="2" customFormat="1" ht="12.75">
      <c r="A65" s="8"/>
      <c r="B65" s="6" t="s">
        <v>83</v>
      </c>
      <c r="C65" s="7">
        <f>C64/62</f>
        <v>0.9516129032258065</v>
      </c>
      <c r="D65" s="7">
        <f>D64/62</f>
        <v>0.9354838709677419</v>
      </c>
      <c r="E65" s="7">
        <f>E64/62</f>
        <v>0.9354838709677419</v>
      </c>
    </row>
    <row r="67" ht="13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5" width="14.7109375" style="1" customWidth="1"/>
  </cols>
  <sheetData>
    <row r="1" spans="2:5" s="2" customFormat="1" ht="12.75">
      <c r="B1" s="2" t="s">
        <v>73</v>
      </c>
      <c r="C1" s="3" t="s">
        <v>75</v>
      </c>
      <c r="D1" s="3" t="s">
        <v>76</v>
      </c>
      <c r="E1" s="3" t="s">
        <v>206</v>
      </c>
    </row>
    <row r="2" spans="1:5" ht="12.75">
      <c r="A2" s="9">
        <v>1</v>
      </c>
      <c r="B2" t="s">
        <v>63</v>
      </c>
      <c r="C2" s="1" t="s">
        <v>78</v>
      </c>
      <c r="D2" s="1" t="s">
        <v>78</v>
      </c>
      <c r="E2" s="1" t="s">
        <v>77</v>
      </c>
    </row>
    <row r="3" spans="1:5" ht="12.75">
      <c r="A3" s="9">
        <v>2</v>
      </c>
      <c r="B3" t="s">
        <v>60</v>
      </c>
      <c r="C3" s="1" t="s">
        <v>77</v>
      </c>
      <c r="D3" s="1" t="s">
        <v>77</v>
      </c>
      <c r="E3" s="1" t="s">
        <v>77</v>
      </c>
    </row>
    <row r="4" spans="1:5" ht="12.75">
      <c r="A4" s="9">
        <v>3</v>
      </c>
      <c r="B4" t="s">
        <v>64</v>
      </c>
      <c r="C4" s="1" t="s">
        <v>78</v>
      </c>
      <c r="D4" s="1" t="s">
        <v>78</v>
      </c>
      <c r="E4" s="1" t="s">
        <v>77</v>
      </c>
    </row>
    <row r="5" spans="1:5" ht="12.75">
      <c r="A5" s="9">
        <v>4</v>
      </c>
      <c r="B5" t="s">
        <v>65</v>
      </c>
      <c r="C5" s="1" t="s">
        <v>78</v>
      </c>
      <c r="D5" s="1" t="s">
        <v>78</v>
      </c>
      <c r="E5" s="1" t="s">
        <v>77</v>
      </c>
    </row>
    <row r="6" spans="1:5" ht="12.75">
      <c r="A6" s="9">
        <v>5</v>
      </c>
      <c r="B6" t="s">
        <v>66</v>
      </c>
      <c r="C6" s="1" t="s">
        <v>78</v>
      </c>
      <c r="D6" s="1" t="s">
        <v>78</v>
      </c>
      <c r="E6" s="1" t="s">
        <v>77</v>
      </c>
    </row>
    <row r="7" spans="1:5" ht="12.75">
      <c r="A7" s="9">
        <v>6</v>
      </c>
      <c r="B7" t="s">
        <v>67</v>
      </c>
      <c r="C7" s="1" t="s">
        <v>78</v>
      </c>
      <c r="D7" s="1" t="s">
        <v>78</v>
      </c>
      <c r="E7" s="1" t="s">
        <v>77</v>
      </c>
    </row>
    <row r="8" spans="1:5" ht="12.75">
      <c r="A8" s="9">
        <v>7</v>
      </c>
      <c r="B8" t="s">
        <v>56</v>
      </c>
      <c r="C8" s="1" t="s">
        <v>77</v>
      </c>
      <c r="D8" s="1" t="s">
        <v>77</v>
      </c>
      <c r="E8" s="1" t="s">
        <v>77</v>
      </c>
    </row>
    <row r="9" spans="1:5" ht="12.75">
      <c r="A9" s="9">
        <v>8</v>
      </c>
      <c r="B9" t="s">
        <v>57</v>
      </c>
      <c r="C9" s="1" t="s">
        <v>77</v>
      </c>
      <c r="D9" s="1" t="s">
        <v>77</v>
      </c>
      <c r="E9" s="1" t="s">
        <v>77</v>
      </c>
    </row>
    <row r="10" spans="1:5" ht="12.75">
      <c r="A10" s="9">
        <v>9</v>
      </c>
      <c r="B10" t="s">
        <v>58</v>
      </c>
      <c r="C10" s="1" t="s">
        <v>77</v>
      </c>
      <c r="D10" s="1" t="s">
        <v>77</v>
      </c>
      <c r="E10" s="1" t="s">
        <v>77</v>
      </c>
    </row>
    <row r="11" spans="1:5" ht="12.75">
      <c r="A11" s="9">
        <v>10</v>
      </c>
      <c r="B11" t="s">
        <v>68</v>
      </c>
      <c r="C11" s="1" t="s">
        <v>78</v>
      </c>
      <c r="D11" s="1" t="s">
        <v>78</v>
      </c>
      <c r="E11" s="1" t="s">
        <v>77</v>
      </c>
    </row>
    <row r="12" spans="1:5" ht="12.75">
      <c r="A12" s="9">
        <v>11</v>
      </c>
      <c r="B12" t="s">
        <v>59</v>
      </c>
      <c r="C12" s="1" t="s">
        <v>77</v>
      </c>
      <c r="D12" s="1" t="s">
        <v>77</v>
      </c>
      <c r="E12" s="1" t="s">
        <v>77</v>
      </c>
    </row>
    <row r="13" spans="1:5" ht="12.75">
      <c r="A13" s="9">
        <v>12</v>
      </c>
      <c r="B13" t="s">
        <v>69</v>
      </c>
      <c r="C13" s="1" t="s">
        <v>78</v>
      </c>
      <c r="D13" s="1" t="s">
        <v>77</v>
      </c>
      <c r="E13" s="1" t="s">
        <v>77</v>
      </c>
    </row>
    <row r="14" spans="1:5" ht="12.75">
      <c r="A14" s="9">
        <v>13</v>
      </c>
      <c r="B14" t="s">
        <v>70</v>
      </c>
      <c r="C14" s="1" t="s">
        <v>78</v>
      </c>
      <c r="D14" s="1" t="s">
        <v>77</v>
      </c>
      <c r="E14" s="1" t="s">
        <v>77</v>
      </c>
    </row>
    <row r="15" spans="1:5" ht="12.75">
      <c r="A15" s="9">
        <v>14</v>
      </c>
      <c r="B15" t="s">
        <v>71</v>
      </c>
      <c r="C15" s="1" t="s">
        <v>78</v>
      </c>
      <c r="D15" s="1" t="s">
        <v>77</v>
      </c>
      <c r="E15" s="1" t="s">
        <v>77</v>
      </c>
    </row>
    <row r="16" spans="1:5" ht="12.75">
      <c r="A16" s="9">
        <v>15</v>
      </c>
      <c r="B16" t="s">
        <v>61</v>
      </c>
      <c r="C16" s="1" t="s">
        <v>77</v>
      </c>
      <c r="D16" s="1" t="s">
        <v>77</v>
      </c>
      <c r="E16" s="1" t="s">
        <v>77</v>
      </c>
    </row>
    <row r="17" spans="1:5" ht="12.75">
      <c r="A17" s="9">
        <v>16</v>
      </c>
      <c r="B17" t="s">
        <v>72</v>
      </c>
      <c r="C17" s="1" t="s">
        <v>78</v>
      </c>
      <c r="D17" s="1" t="s">
        <v>77</v>
      </c>
      <c r="E17" s="1" t="s">
        <v>77</v>
      </c>
    </row>
    <row r="18" spans="1:5" ht="12.75">
      <c r="A18" s="9">
        <v>17</v>
      </c>
      <c r="B18" t="s">
        <v>62</v>
      </c>
      <c r="C18" s="1" t="s">
        <v>77</v>
      </c>
      <c r="D18" s="1" t="s">
        <v>77</v>
      </c>
      <c r="E18" s="1" t="s">
        <v>77</v>
      </c>
    </row>
    <row r="19" spans="2:5" s="2" customFormat="1" ht="12.75">
      <c r="B19" s="4" t="s">
        <v>84</v>
      </c>
      <c r="C19" s="3">
        <f>COUNTIF(C2:C18,"Y")</f>
        <v>7</v>
      </c>
      <c r="D19" s="3">
        <f>COUNTIF(D2:D18,"Y")</f>
        <v>11</v>
      </c>
      <c r="E19" s="3">
        <f>COUNTIF(E2:E18,"Y")</f>
        <v>17</v>
      </c>
    </row>
    <row r="20" spans="2:5" s="2" customFormat="1" ht="12.75">
      <c r="B20" s="6" t="s">
        <v>83</v>
      </c>
      <c r="C20" s="7">
        <f>C19/17</f>
        <v>0.4117647058823529</v>
      </c>
      <c r="D20" s="7">
        <f>D19/17</f>
        <v>0.6470588235294118</v>
      </c>
      <c r="E20" s="7">
        <f>E19/17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10.7109375" style="0" customWidth="1"/>
    <col min="3" max="5" width="14.7109375" style="1" customWidth="1"/>
  </cols>
  <sheetData>
    <row r="1" spans="1:5" s="2" customFormat="1" ht="12.75">
      <c r="A1" s="8"/>
      <c r="B1" s="2" t="s">
        <v>73</v>
      </c>
      <c r="C1" s="3" t="s">
        <v>85</v>
      </c>
      <c r="D1" s="3" t="s">
        <v>76</v>
      </c>
      <c r="E1" s="3" t="s">
        <v>207</v>
      </c>
    </row>
    <row r="2" spans="1:5" ht="12.75">
      <c r="A2" s="9">
        <v>1</v>
      </c>
      <c r="B2" t="s">
        <v>86</v>
      </c>
      <c r="C2" s="1" t="s">
        <v>77</v>
      </c>
      <c r="D2" s="1" t="s">
        <v>77</v>
      </c>
      <c r="E2" s="1" t="s">
        <v>77</v>
      </c>
    </row>
    <row r="3" spans="1:5" ht="12.75">
      <c r="A3" s="9">
        <v>2</v>
      </c>
      <c r="B3" t="s">
        <v>87</v>
      </c>
      <c r="C3" s="1" t="s">
        <v>77</v>
      </c>
      <c r="D3" s="1" t="s">
        <v>77</v>
      </c>
      <c r="E3" s="1" t="s">
        <v>77</v>
      </c>
    </row>
    <row r="4" spans="1:5" ht="12.75">
      <c r="A4" s="9">
        <v>3</v>
      </c>
      <c r="B4" t="s">
        <v>88</v>
      </c>
      <c r="C4" s="1" t="s">
        <v>77</v>
      </c>
      <c r="D4" s="1" t="s">
        <v>77</v>
      </c>
      <c r="E4" s="1" t="s">
        <v>77</v>
      </c>
    </row>
    <row r="5" spans="1:5" ht="12.75">
      <c r="A5" s="9">
        <v>4</v>
      </c>
      <c r="B5" t="s">
        <v>89</v>
      </c>
      <c r="C5" s="1" t="s">
        <v>77</v>
      </c>
      <c r="D5" s="1" t="s">
        <v>77</v>
      </c>
      <c r="E5" s="1" t="s">
        <v>78</v>
      </c>
    </row>
    <row r="6" spans="1:5" ht="12.75">
      <c r="A6" s="9">
        <v>5</v>
      </c>
      <c r="B6" t="s">
        <v>90</v>
      </c>
      <c r="C6" s="1" t="s">
        <v>77</v>
      </c>
      <c r="D6" s="1" t="s">
        <v>77</v>
      </c>
      <c r="E6" s="1" t="s">
        <v>77</v>
      </c>
    </row>
    <row r="7" spans="1:5" ht="12.75">
      <c r="A7" s="9">
        <v>6</v>
      </c>
      <c r="B7" t="s">
        <v>91</v>
      </c>
      <c r="C7" s="1" t="s">
        <v>77</v>
      </c>
      <c r="D7" s="1" t="s">
        <v>77</v>
      </c>
      <c r="E7" s="1" t="s">
        <v>77</v>
      </c>
    </row>
    <row r="8" spans="1:5" ht="12.75">
      <c r="A8" s="9">
        <v>7</v>
      </c>
      <c r="B8" t="s">
        <v>92</v>
      </c>
      <c r="C8" s="1" t="s">
        <v>77</v>
      </c>
      <c r="D8" s="1" t="s">
        <v>77</v>
      </c>
      <c r="E8" s="1" t="s">
        <v>77</v>
      </c>
    </row>
    <row r="9" spans="1:5" ht="12.75">
      <c r="A9" s="9">
        <v>8</v>
      </c>
      <c r="B9" t="s">
        <v>93</v>
      </c>
      <c r="C9" s="1" t="s">
        <v>77</v>
      </c>
      <c r="D9" s="1" t="s">
        <v>77</v>
      </c>
      <c r="E9" s="1" t="s">
        <v>77</v>
      </c>
    </row>
    <row r="10" spans="1:5" ht="12.75">
      <c r="A10" s="9">
        <v>9</v>
      </c>
      <c r="B10" t="s">
        <v>94</v>
      </c>
      <c r="C10" s="1" t="s">
        <v>77</v>
      </c>
      <c r="D10" s="1" t="s">
        <v>77</v>
      </c>
      <c r="E10" s="1" t="s">
        <v>77</v>
      </c>
    </row>
    <row r="11" spans="1:5" ht="12.75">
      <c r="A11" s="9">
        <v>10</v>
      </c>
      <c r="B11" t="s">
        <v>95</v>
      </c>
      <c r="C11" s="1" t="s">
        <v>77</v>
      </c>
      <c r="D11" s="1" t="s">
        <v>77</v>
      </c>
      <c r="E11" s="1" t="s">
        <v>77</v>
      </c>
    </row>
    <row r="12" spans="1:5" ht="12.75">
      <c r="A12" s="9">
        <v>11</v>
      </c>
      <c r="B12" t="s">
        <v>96</v>
      </c>
      <c r="C12" s="1" t="s">
        <v>77</v>
      </c>
      <c r="D12" s="1" t="s">
        <v>77</v>
      </c>
      <c r="E12" s="1" t="s">
        <v>77</v>
      </c>
    </row>
    <row r="13" spans="1:5" ht="12.75">
      <c r="A13" s="9">
        <v>12</v>
      </c>
      <c r="B13" t="s">
        <v>97</v>
      </c>
      <c r="C13" s="1" t="s">
        <v>77</v>
      </c>
      <c r="D13" s="1" t="s">
        <v>77</v>
      </c>
      <c r="E13" s="1" t="s">
        <v>77</v>
      </c>
    </row>
    <row r="14" spans="1:5" ht="12.75">
      <c r="A14" s="9">
        <v>13</v>
      </c>
      <c r="B14" t="s">
        <v>98</v>
      </c>
      <c r="C14" s="1" t="s">
        <v>77</v>
      </c>
      <c r="D14" s="1" t="s">
        <v>77</v>
      </c>
      <c r="E14" s="1" t="s">
        <v>77</v>
      </c>
    </row>
    <row r="15" spans="1:5" ht="12.75">
      <c r="A15" s="9">
        <v>14</v>
      </c>
      <c r="B15" t="s">
        <v>99</v>
      </c>
      <c r="C15" s="1" t="s">
        <v>77</v>
      </c>
      <c r="D15" s="1" t="s">
        <v>77</v>
      </c>
      <c r="E15" s="1" t="s">
        <v>77</v>
      </c>
    </row>
    <row r="16" spans="1:5" ht="12.75">
      <c r="A16" s="9">
        <v>15</v>
      </c>
      <c r="B16" t="s">
        <v>100</v>
      </c>
      <c r="C16" s="1" t="s">
        <v>77</v>
      </c>
      <c r="D16" s="1" t="s">
        <v>77</v>
      </c>
      <c r="E16" s="1" t="s">
        <v>77</v>
      </c>
    </row>
    <row r="17" spans="1:5" ht="12.75">
      <c r="A17" s="9">
        <v>16</v>
      </c>
      <c r="B17" t="s">
        <v>101</v>
      </c>
      <c r="C17" s="1" t="s">
        <v>78</v>
      </c>
      <c r="D17" s="1" t="s">
        <v>78</v>
      </c>
      <c r="E17" s="1" t="s">
        <v>78</v>
      </c>
    </row>
    <row r="18" spans="1:5" ht="12.75">
      <c r="A18" s="9">
        <v>17</v>
      </c>
      <c r="B18" t="s">
        <v>102</v>
      </c>
      <c r="C18" s="1" t="s">
        <v>77</v>
      </c>
      <c r="D18" s="1" t="s">
        <v>77</v>
      </c>
      <c r="E18" s="1" t="s">
        <v>77</v>
      </c>
    </row>
    <row r="19" spans="1:5" ht="12.75">
      <c r="A19" s="9">
        <v>18</v>
      </c>
      <c r="B19" t="s">
        <v>103</v>
      </c>
      <c r="C19" s="1" t="s">
        <v>77</v>
      </c>
      <c r="D19" s="1" t="s">
        <v>77</v>
      </c>
      <c r="E19" s="1" t="s">
        <v>77</v>
      </c>
    </row>
    <row r="20" spans="1:5" ht="12.75">
      <c r="A20" s="9">
        <v>19</v>
      </c>
      <c r="B20" t="s">
        <v>104</v>
      </c>
      <c r="C20" s="1" t="s">
        <v>77</v>
      </c>
      <c r="D20" s="1" t="s">
        <v>77</v>
      </c>
      <c r="E20" s="1" t="s">
        <v>77</v>
      </c>
    </row>
    <row r="21" spans="1:5" ht="12.75">
      <c r="A21" s="9">
        <v>20</v>
      </c>
      <c r="B21" t="s">
        <v>105</v>
      </c>
      <c r="C21" s="1" t="s">
        <v>77</v>
      </c>
      <c r="D21" s="1" t="s">
        <v>77</v>
      </c>
      <c r="E21" s="1" t="s">
        <v>77</v>
      </c>
    </row>
    <row r="22" spans="1:5" ht="12.75">
      <c r="A22" s="9">
        <v>21</v>
      </c>
      <c r="B22" t="s">
        <v>106</v>
      </c>
      <c r="C22" s="1" t="s">
        <v>77</v>
      </c>
      <c r="D22" s="1" t="s">
        <v>77</v>
      </c>
      <c r="E22" s="1" t="s">
        <v>77</v>
      </c>
    </row>
    <row r="23" spans="1:5" ht="12.75">
      <c r="A23" s="9">
        <v>22</v>
      </c>
      <c r="B23" t="s">
        <v>107</v>
      </c>
      <c r="C23" s="1" t="s">
        <v>77</v>
      </c>
      <c r="D23" s="1" t="s">
        <v>77</v>
      </c>
      <c r="E23" s="1" t="s">
        <v>77</v>
      </c>
    </row>
    <row r="24" spans="1:5" ht="12.75">
      <c r="A24" s="9">
        <v>23</v>
      </c>
      <c r="B24" t="s">
        <v>108</v>
      </c>
      <c r="C24" s="1" t="s">
        <v>77</v>
      </c>
      <c r="D24" s="1" t="s">
        <v>77</v>
      </c>
      <c r="E24" s="1" t="s">
        <v>78</v>
      </c>
    </row>
    <row r="25" spans="1:5" ht="12.75">
      <c r="A25" s="9">
        <v>24</v>
      </c>
      <c r="B25" t="s">
        <v>109</v>
      </c>
      <c r="C25" s="1" t="s">
        <v>77</v>
      </c>
      <c r="D25" s="1" t="s">
        <v>77</v>
      </c>
      <c r="E25" s="1" t="s">
        <v>77</v>
      </c>
    </row>
    <row r="26" spans="1:5" ht="12.75">
      <c r="A26" s="9">
        <v>25</v>
      </c>
      <c r="B26" t="s">
        <v>110</v>
      </c>
      <c r="C26" s="1" t="s">
        <v>77</v>
      </c>
      <c r="D26" s="1" t="s">
        <v>77</v>
      </c>
      <c r="E26" s="1" t="s">
        <v>77</v>
      </c>
    </row>
    <row r="27" spans="1:5" ht="12.75">
      <c r="A27" s="9">
        <v>26</v>
      </c>
      <c r="B27" t="s">
        <v>111</v>
      </c>
      <c r="C27" s="1" t="s">
        <v>77</v>
      </c>
      <c r="D27" s="1" t="s">
        <v>77</v>
      </c>
      <c r="E27" s="1" t="s">
        <v>77</v>
      </c>
    </row>
    <row r="28" spans="1:5" ht="12.75">
      <c r="A28" s="9">
        <v>27</v>
      </c>
      <c r="B28" t="s">
        <v>112</v>
      </c>
      <c r="C28" s="1" t="s">
        <v>77</v>
      </c>
      <c r="D28" s="1" t="s">
        <v>77</v>
      </c>
      <c r="E28" s="1" t="s">
        <v>77</v>
      </c>
    </row>
    <row r="29" spans="1:5" ht="12.75">
      <c r="A29" s="9">
        <v>28</v>
      </c>
      <c r="B29" t="s">
        <v>113</v>
      </c>
      <c r="C29" s="1" t="s">
        <v>77</v>
      </c>
      <c r="D29" s="1" t="s">
        <v>77</v>
      </c>
      <c r="E29" s="1" t="s">
        <v>77</v>
      </c>
    </row>
    <row r="30" spans="1:5" ht="12.75">
      <c r="A30" s="9">
        <v>29</v>
      </c>
      <c r="B30" t="s">
        <v>114</v>
      </c>
      <c r="C30" s="1" t="s">
        <v>77</v>
      </c>
      <c r="D30" s="1" t="s">
        <v>77</v>
      </c>
      <c r="E30" s="1" t="s">
        <v>77</v>
      </c>
    </row>
    <row r="31" spans="1:5" ht="12.75">
      <c r="A31" s="9">
        <v>30</v>
      </c>
      <c r="B31" t="s">
        <v>115</v>
      </c>
      <c r="C31" s="1" t="s">
        <v>77</v>
      </c>
      <c r="D31" s="1" t="s">
        <v>77</v>
      </c>
      <c r="E31" s="1" t="s">
        <v>77</v>
      </c>
    </row>
    <row r="32" spans="1:5" ht="12.75">
      <c r="A32" s="9">
        <v>31</v>
      </c>
      <c r="B32" t="s">
        <v>116</v>
      </c>
      <c r="C32" s="1" t="s">
        <v>77</v>
      </c>
      <c r="D32" s="1" t="s">
        <v>77</v>
      </c>
      <c r="E32" s="1" t="s">
        <v>77</v>
      </c>
    </row>
    <row r="33" spans="1:5" ht="12.75">
      <c r="A33" s="9">
        <v>32</v>
      </c>
      <c r="B33" t="s">
        <v>117</v>
      </c>
      <c r="C33" s="1" t="s">
        <v>77</v>
      </c>
      <c r="D33" s="1" t="s">
        <v>77</v>
      </c>
      <c r="E33" s="1" t="s">
        <v>77</v>
      </c>
    </row>
    <row r="34" spans="1:5" ht="12.75">
      <c r="A34" s="9">
        <v>33</v>
      </c>
      <c r="B34" t="s">
        <v>118</v>
      </c>
      <c r="C34" s="1" t="s">
        <v>77</v>
      </c>
      <c r="D34" s="1" t="s">
        <v>77</v>
      </c>
      <c r="E34" s="1" t="s">
        <v>77</v>
      </c>
    </row>
    <row r="35" spans="1:5" ht="12.75">
      <c r="A35" s="9">
        <v>34</v>
      </c>
      <c r="B35" t="s">
        <v>119</v>
      </c>
      <c r="C35" s="1" t="s">
        <v>77</v>
      </c>
      <c r="D35" s="1" t="s">
        <v>77</v>
      </c>
      <c r="E35" s="1" t="s">
        <v>77</v>
      </c>
    </row>
    <row r="36" spans="1:5" ht="12.75">
      <c r="A36" s="9">
        <v>35</v>
      </c>
      <c r="B36" t="s">
        <v>120</v>
      </c>
      <c r="C36" s="1" t="s">
        <v>77</v>
      </c>
      <c r="D36" s="1" t="s">
        <v>77</v>
      </c>
      <c r="E36" s="1" t="s">
        <v>77</v>
      </c>
    </row>
    <row r="37" spans="1:5" ht="12.75">
      <c r="A37" s="9">
        <v>36</v>
      </c>
      <c r="B37" t="s">
        <v>121</v>
      </c>
      <c r="C37" s="1" t="s">
        <v>77</v>
      </c>
      <c r="D37" s="1" t="s">
        <v>77</v>
      </c>
      <c r="E37" s="1" t="s">
        <v>77</v>
      </c>
    </row>
    <row r="38" spans="1:5" ht="12.75">
      <c r="A38" s="9">
        <v>37</v>
      </c>
      <c r="B38" t="s">
        <v>122</v>
      </c>
      <c r="C38" s="1" t="s">
        <v>77</v>
      </c>
      <c r="D38" s="1" t="s">
        <v>77</v>
      </c>
      <c r="E38" s="1" t="s">
        <v>77</v>
      </c>
    </row>
    <row r="39" spans="1:5" ht="12.75">
      <c r="A39" s="9">
        <v>38</v>
      </c>
      <c r="B39" t="s">
        <v>123</v>
      </c>
      <c r="C39" s="1" t="s">
        <v>77</v>
      </c>
      <c r="D39" s="1" t="s">
        <v>77</v>
      </c>
      <c r="E39" s="1" t="s">
        <v>77</v>
      </c>
    </row>
    <row r="40" spans="1:5" ht="12.75">
      <c r="A40" s="9">
        <v>39</v>
      </c>
      <c r="B40" t="s">
        <v>124</v>
      </c>
      <c r="C40" s="1" t="s">
        <v>77</v>
      </c>
      <c r="D40" s="1" t="s">
        <v>77</v>
      </c>
      <c r="E40" s="1" t="s">
        <v>77</v>
      </c>
    </row>
    <row r="41" spans="1:5" ht="12.75">
      <c r="A41" s="9">
        <v>40</v>
      </c>
      <c r="B41" t="s">
        <v>125</v>
      </c>
      <c r="C41" s="1" t="s">
        <v>77</v>
      </c>
      <c r="D41" s="1" t="s">
        <v>77</v>
      </c>
      <c r="E41" s="1" t="s">
        <v>77</v>
      </c>
    </row>
    <row r="42" spans="1:5" ht="12.75">
      <c r="A42" s="9">
        <v>41</v>
      </c>
      <c r="B42" t="s">
        <v>126</v>
      </c>
      <c r="C42" s="1" t="s">
        <v>77</v>
      </c>
      <c r="D42" s="1" t="s">
        <v>77</v>
      </c>
      <c r="E42" s="1" t="s">
        <v>77</v>
      </c>
    </row>
    <row r="43" spans="1:5" ht="12.75">
      <c r="A43" s="9">
        <v>42</v>
      </c>
      <c r="B43" t="s">
        <v>127</v>
      </c>
      <c r="C43" s="1" t="s">
        <v>77</v>
      </c>
      <c r="D43" s="1" t="s">
        <v>77</v>
      </c>
      <c r="E43" s="1" t="s">
        <v>77</v>
      </c>
    </row>
    <row r="44" spans="1:5" ht="12.75">
      <c r="A44" s="9">
        <v>43</v>
      </c>
      <c r="B44" t="s">
        <v>128</v>
      </c>
      <c r="C44" s="1" t="s">
        <v>77</v>
      </c>
      <c r="D44" s="1" t="s">
        <v>77</v>
      </c>
      <c r="E44" s="1" t="s">
        <v>77</v>
      </c>
    </row>
    <row r="45" spans="1:5" ht="12.75">
      <c r="A45" s="9">
        <v>44</v>
      </c>
      <c r="B45" t="s">
        <v>129</v>
      </c>
      <c r="C45" s="1" t="s">
        <v>77</v>
      </c>
      <c r="D45" s="1" t="s">
        <v>77</v>
      </c>
      <c r="E45" s="1" t="s">
        <v>77</v>
      </c>
    </row>
    <row r="46" spans="1:5" ht="12.75">
      <c r="A46" s="9">
        <v>45</v>
      </c>
      <c r="B46" t="s">
        <v>130</v>
      </c>
      <c r="C46" s="1" t="s">
        <v>77</v>
      </c>
      <c r="D46" s="1" t="s">
        <v>77</v>
      </c>
      <c r="E46" s="1" t="s">
        <v>77</v>
      </c>
    </row>
    <row r="47" spans="1:5" ht="12.75">
      <c r="A47" s="9">
        <v>46</v>
      </c>
      <c r="B47" t="s">
        <v>131</v>
      </c>
      <c r="C47" s="1" t="s">
        <v>77</v>
      </c>
      <c r="D47" s="1" t="s">
        <v>77</v>
      </c>
      <c r="E47" s="1" t="s">
        <v>77</v>
      </c>
    </row>
    <row r="48" spans="1:5" ht="12.75">
      <c r="A48" s="9">
        <v>47</v>
      </c>
      <c r="B48" t="s">
        <v>132</v>
      </c>
      <c r="C48" s="1" t="s">
        <v>77</v>
      </c>
      <c r="D48" s="1" t="s">
        <v>77</v>
      </c>
      <c r="E48" s="1" t="s">
        <v>77</v>
      </c>
    </row>
    <row r="49" spans="1:5" ht="12.75">
      <c r="A49" s="9">
        <v>48</v>
      </c>
      <c r="B49" t="s">
        <v>133</v>
      </c>
      <c r="C49" s="1" t="s">
        <v>77</v>
      </c>
      <c r="D49" s="1" t="s">
        <v>77</v>
      </c>
      <c r="E49" s="1" t="s">
        <v>77</v>
      </c>
    </row>
    <row r="50" spans="1:5" ht="12.75">
      <c r="A50" s="9">
        <v>49</v>
      </c>
      <c r="B50" t="s">
        <v>134</v>
      </c>
      <c r="C50" s="1" t="s">
        <v>77</v>
      </c>
      <c r="D50" s="1" t="s">
        <v>77</v>
      </c>
      <c r="E50" s="1" t="s">
        <v>77</v>
      </c>
    </row>
    <row r="51" spans="1:5" ht="12.75">
      <c r="A51" s="9">
        <v>50</v>
      </c>
      <c r="B51" t="s">
        <v>135</v>
      </c>
      <c r="C51" s="1" t="s">
        <v>77</v>
      </c>
      <c r="D51" s="1" t="s">
        <v>77</v>
      </c>
      <c r="E51" s="1" t="s">
        <v>77</v>
      </c>
    </row>
    <row r="52" spans="1:5" ht="12.75">
      <c r="A52" s="9">
        <v>51</v>
      </c>
      <c r="B52" t="s">
        <v>136</v>
      </c>
      <c r="C52" s="1" t="s">
        <v>77</v>
      </c>
      <c r="D52" s="1" t="s">
        <v>77</v>
      </c>
      <c r="E52" s="1" t="s">
        <v>77</v>
      </c>
    </row>
    <row r="53" spans="1:5" ht="12.75">
      <c r="A53" s="9">
        <v>52</v>
      </c>
      <c r="B53" t="s">
        <v>137</v>
      </c>
      <c r="C53" s="1" t="s">
        <v>77</v>
      </c>
      <c r="D53" s="1" t="s">
        <v>77</v>
      </c>
      <c r="E53" s="1" t="s">
        <v>77</v>
      </c>
    </row>
    <row r="54" spans="1:5" ht="12.75">
      <c r="A54" s="9">
        <v>53</v>
      </c>
      <c r="B54" t="s">
        <v>138</v>
      </c>
      <c r="C54" s="1" t="s">
        <v>77</v>
      </c>
      <c r="D54" s="1" t="s">
        <v>77</v>
      </c>
      <c r="E54" s="1" t="s">
        <v>77</v>
      </c>
    </row>
    <row r="55" spans="1:5" ht="12.75">
      <c r="A55" s="9">
        <v>54</v>
      </c>
      <c r="B55" t="s">
        <v>139</v>
      </c>
      <c r="C55" s="1" t="s">
        <v>77</v>
      </c>
      <c r="D55" s="1" t="s">
        <v>77</v>
      </c>
      <c r="E55" s="1" t="s">
        <v>77</v>
      </c>
    </row>
    <row r="56" spans="1:5" ht="12.75">
      <c r="A56" s="9">
        <v>55</v>
      </c>
      <c r="B56" t="s">
        <v>140</v>
      </c>
      <c r="C56" s="1" t="s">
        <v>77</v>
      </c>
      <c r="D56" s="1" t="s">
        <v>77</v>
      </c>
      <c r="E56" s="1" t="s">
        <v>77</v>
      </c>
    </row>
    <row r="57" spans="1:5" ht="12.75">
      <c r="A57" s="9">
        <v>56</v>
      </c>
      <c r="B57" t="s">
        <v>141</v>
      </c>
      <c r="C57" s="1" t="s">
        <v>78</v>
      </c>
      <c r="D57" s="1" t="s">
        <v>78</v>
      </c>
      <c r="E57" s="1" t="s">
        <v>78</v>
      </c>
    </row>
    <row r="58" spans="1:5" ht="12.75">
      <c r="A58" s="9">
        <v>57</v>
      </c>
      <c r="B58" t="s">
        <v>142</v>
      </c>
      <c r="C58" s="1" t="s">
        <v>77</v>
      </c>
      <c r="D58" s="1" t="s">
        <v>77</v>
      </c>
      <c r="E58" s="1" t="s">
        <v>77</v>
      </c>
    </row>
    <row r="59" spans="1:5" ht="12.75">
      <c r="A59" s="9">
        <v>58</v>
      </c>
      <c r="B59" t="s">
        <v>143</v>
      </c>
      <c r="C59" s="1" t="s">
        <v>77</v>
      </c>
      <c r="D59" s="1" t="s">
        <v>78</v>
      </c>
      <c r="E59" s="1" t="s">
        <v>77</v>
      </c>
    </row>
    <row r="60" spans="1:5" ht="12.75">
      <c r="A60" s="9">
        <v>59</v>
      </c>
      <c r="B60" t="s">
        <v>144</v>
      </c>
      <c r="C60" s="1" t="s">
        <v>77</v>
      </c>
      <c r="D60" s="1" t="s">
        <v>77</v>
      </c>
      <c r="E60" s="1" t="s">
        <v>77</v>
      </c>
    </row>
    <row r="61" spans="1:5" ht="12.75">
      <c r="A61" s="9">
        <v>60</v>
      </c>
      <c r="B61" t="s">
        <v>145</v>
      </c>
      <c r="C61" s="1" t="s">
        <v>77</v>
      </c>
      <c r="D61" s="1" t="s">
        <v>77</v>
      </c>
      <c r="E61" s="1" t="s">
        <v>77</v>
      </c>
    </row>
    <row r="62" spans="1:5" ht="12.75">
      <c r="A62" s="9">
        <v>61</v>
      </c>
      <c r="B62" t="s">
        <v>146</v>
      </c>
      <c r="C62" s="1" t="s">
        <v>77</v>
      </c>
      <c r="D62" s="1" t="s">
        <v>77</v>
      </c>
      <c r="E62" s="1" t="s">
        <v>77</v>
      </c>
    </row>
    <row r="63" spans="1:5" ht="12.75">
      <c r="A63" s="9">
        <v>62</v>
      </c>
      <c r="B63" t="s">
        <v>147</v>
      </c>
      <c r="C63" s="1" t="s">
        <v>77</v>
      </c>
      <c r="D63" s="1" t="s">
        <v>77</v>
      </c>
      <c r="E63" s="1" t="s">
        <v>77</v>
      </c>
    </row>
    <row r="64" spans="1:5" ht="12.75">
      <c r="A64" s="9">
        <v>63</v>
      </c>
      <c r="B64" t="s">
        <v>148</v>
      </c>
      <c r="C64" s="1" t="s">
        <v>77</v>
      </c>
      <c r="D64" s="1" t="s">
        <v>77</v>
      </c>
      <c r="E64" s="1" t="s">
        <v>77</v>
      </c>
    </row>
    <row r="65" spans="1:5" ht="12.75">
      <c r="A65" s="9">
        <v>64</v>
      </c>
      <c r="B65" t="s">
        <v>149</v>
      </c>
      <c r="C65" s="1" t="s">
        <v>77</v>
      </c>
      <c r="D65" s="1" t="s">
        <v>77</v>
      </c>
      <c r="E65" s="1" t="s">
        <v>77</v>
      </c>
    </row>
    <row r="66" spans="1:5" ht="12.75">
      <c r="A66" s="9">
        <v>65</v>
      </c>
      <c r="B66" t="s">
        <v>150</v>
      </c>
      <c r="C66" s="1" t="s">
        <v>77</v>
      </c>
      <c r="D66" s="1" t="s">
        <v>77</v>
      </c>
      <c r="E66" s="1" t="s">
        <v>78</v>
      </c>
    </row>
    <row r="67" spans="1:5" ht="12.75">
      <c r="A67" s="9">
        <v>66</v>
      </c>
      <c r="B67" t="s">
        <v>151</v>
      </c>
      <c r="C67" s="1" t="s">
        <v>77</v>
      </c>
      <c r="D67" s="1" t="s">
        <v>77</v>
      </c>
      <c r="E67" s="1" t="s">
        <v>77</v>
      </c>
    </row>
    <row r="68" spans="1:5" ht="12.75">
      <c r="A68" s="9">
        <v>67</v>
      </c>
      <c r="B68" t="s">
        <v>152</v>
      </c>
      <c r="C68" s="1" t="s">
        <v>77</v>
      </c>
      <c r="D68" s="1" t="s">
        <v>78</v>
      </c>
      <c r="E68" s="1" t="s">
        <v>77</v>
      </c>
    </row>
    <row r="69" spans="1:5" ht="12.75">
      <c r="A69" s="9">
        <v>68</v>
      </c>
      <c r="B69" t="s">
        <v>153</v>
      </c>
      <c r="C69" s="1" t="s">
        <v>77</v>
      </c>
      <c r="D69" s="1" t="s">
        <v>77</v>
      </c>
      <c r="E69" s="1" t="s">
        <v>77</v>
      </c>
    </row>
    <row r="70" spans="1:5" ht="12.75">
      <c r="A70" s="9">
        <v>69</v>
      </c>
      <c r="B70" t="s">
        <v>154</v>
      </c>
      <c r="C70" s="1" t="s">
        <v>77</v>
      </c>
      <c r="D70" s="1" t="s">
        <v>77</v>
      </c>
      <c r="E70" s="1" t="s">
        <v>78</v>
      </c>
    </row>
    <row r="71" spans="1:5" ht="12.75">
      <c r="A71" s="9">
        <v>70</v>
      </c>
      <c r="B71" t="s">
        <v>155</v>
      </c>
      <c r="C71" s="1" t="s">
        <v>77</v>
      </c>
      <c r="D71" s="1" t="s">
        <v>77</v>
      </c>
      <c r="E71" s="1" t="s">
        <v>77</v>
      </c>
    </row>
    <row r="72" spans="1:5" ht="12.75">
      <c r="A72" s="9">
        <v>71</v>
      </c>
      <c r="B72" t="s">
        <v>156</v>
      </c>
      <c r="C72" s="1" t="s">
        <v>77</v>
      </c>
      <c r="D72" s="1" t="s">
        <v>77</v>
      </c>
      <c r="E72" s="1" t="s">
        <v>77</v>
      </c>
    </row>
    <row r="73" spans="1:5" ht="12.75">
      <c r="A73" s="9">
        <v>72</v>
      </c>
      <c r="B73" t="s">
        <v>157</v>
      </c>
      <c r="C73" s="1" t="s">
        <v>77</v>
      </c>
      <c r="D73" s="1" t="s">
        <v>77</v>
      </c>
      <c r="E73" s="1" t="s">
        <v>77</v>
      </c>
    </row>
    <row r="74" spans="1:5" ht="12.75">
      <c r="A74" s="9">
        <v>73</v>
      </c>
      <c r="B74" t="s">
        <v>158</v>
      </c>
      <c r="C74" s="1" t="s">
        <v>77</v>
      </c>
      <c r="D74" s="1" t="s">
        <v>77</v>
      </c>
      <c r="E74" s="1" t="s">
        <v>77</v>
      </c>
    </row>
    <row r="75" spans="1:5" ht="12.75">
      <c r="A75" s="9">
        <v>74</v>
      </c>
      <c r="B75" t="s">
        <v>159</v>
      </c>
      <c r="C75" s="1" t="s">
        <v>77</v>
      </c>
      <c r="D75" s="1" t="s">
        <v>77</v>
      </c>
      <c r="E75" s="1" t="s">
        <v>77</v>
      </c>
    </row>
    <row r="76" spans="1:5" ht="12.75">
      <c r="A76" s="9">
        <v>75</v>
      </c>
      <c r="B76" t="s">
        <v>160</v>
      </c>
      <c r="C76" s="1" t="s">
        <v>77</v>
      </c>
      <c r="D76" s="1" t="s">
        <v>77</v>
      </c>
      <c r="E76" s="1" t="s">
        <v>77</v>
      </c>
    </row>
    <row r="77" spans="1:5" ht="12.75">
      <c r="A77" s="9">
        <v>76</v>
      </c>
      <c r="B77" t="s">
        <v>161</v>
      </c>
      <c r="C77" s="1" t="s">
        <v>77</v>
      </c>
      <c r="D77" s="1" t="s">
        <v>77</v>
      </c>
      <c r="E77" s="1" t="s">
        <v>77</v>
      </c>
    </row>
    <row r="78" spans="1:5" ht="12.75">
      <c r="A78" s="9">
        <v>77</v>
      </c>
      <c r="B78" t="s">
        <v>162</v>
      </c>
      <c r="C78" s="1" t="s">
        <v>77</v>
      </c>
      <c r="D78" s="1" t="s">
        <v>77</v>
      </c>
      <c r="E78" s="1" t="s">
        <v>77</v>
      </c>
    </row>
    <row r="79" spans="1:5" ht="12.75">
      <c r="A79" s="9">
        <v>78</v>
      </c>
      <c r="B79" t="s">
        <v>163</v>
      </c>
      <c r="C79" s="1" t="s">
        <v>78</v>
      </c>
      <c r="D79" s="1" t="s">
        <v>78</v>
      </c>
      <c r="E79" s="1" t="s">
        <v>78</v>
      </c>
    </row>
    <row r="80" spans="1:5" ht="12.75">
      <c r="A80" s="9">
        <v>79</v>
      </c>
      <c r="B80" t="s">
        <v>164</v>
      </c>
      <c r="C80" s="1" t="s">
        <v>77</v>
      </c>
      <c r="D80" s="1" t="s">
        <v>77</v>
      </c>
      <c r="E80" s="1" t="s">
        <v>77</v>
      </c>
    </row>
    <row r="81" spans="1:5" ht="12.75">
      <c r="A81" s="9">
        <v>80</v>
      </c>
      <c r="B81" t="s">
        <v>165</v>
      </c>
      <c r="C81" s="1" t="s">
        <v>77</v>
      </c>
      <c r="D81" s="1" t="s">
        <v>77</v>
      </c>
      <c r="E81" s="1" t="s">
        <v>78</v>
      </c>
    </row>
    <row r="82" spans="1:5" ht="12.75">
      <c r="A82" s="9">
        <v>81</v>
      </c>
      <c r="B82" t="s">
        <v>166</v>
      </c>
      <c r="C82" s="1" t="s">
        <v>77</v>
      </c>
      <c r="D82" s="1" t="s">
        <v>77</v>
      </c>
      <c r="E82" s="1" t="s">
        <v>78</v>
      </c>
    </row>
    <row r="83" spans="1:5" ht="12.75">
      <c r="A83" s="9">
        <v>82</v>
      </c>
      <c r="B83" t="s">
        <v>167</v>
      </c>
      <c r="C83" s="1" t="s">
        <v>77</v>
      </c>
      <c r="D83" s="1" t="s">
        <v>77</v>
      </c>
      <c r="E83" s="1" t="s">
        <v>78</v>
      </c>
    </row>
    <row r="84" spans="1:5" ht="12.75">
      <c r="A84" s="9">
        <v>83</v>
      </c>
      <c r="B84" t="s">
        <v>168</v>
      </c>
      <c r="C84" s="1" t="s">
        <v>77</v>
      </c>
      <c r="D84" s="1" t="s">
        <v>77</v>
      </c>
      <c r="E84" s="1" t="s">
        <v>77</v>
      </c>
    </row>
    <row r="85" spans="1:5" ht="12.75">
      <c r="A85" s="9">
        <v>84</v>
      </c>
      <c r="B85" t="s">
        <v>169</v>
      </c>
      <c r="C85" s="1" t="s">
        <v>77</v>
      </c>
      <c r="D85" s="1" t="s">
        <v>77</v>
      </c>
      <c r="E85" s="1" t="s">
        <v>77</v>
      </c>
    </row>
    <row r="86" spans="1:5" ht="12.75">
      <c r="A86" s="9">
        <v>85</v>
      </c>
      <c r="B86" t="s">
        <v>170</v>
      </c>
      <c r="C86" s="1" t="s">
        <v>77</v>
      </c>
      <c r="D86" s="1" t="s">
        <v>77</v>
      </c>
      <c r="E86" s="1" t="s">
        <v>77</v>
      </c>
    </row>
    <row r="87" spans="1:5" ht="12.75">
      <c r="A87" s="9">
        <v>86</v>
      </c>
      <c r="B87" t="s">
        <v>171</v>
      </c>
      <c r="C87" s="1" t="s">
        <v>77</v>
      </c>
      <c r="D87" s="1" t="s">
        <v>77</v>
      </c>
      <c r="E87" s="1" t="s">
        <v>77</v>
      </c>
    </row>
    <row r="88" spans="1:5" ht="12.75">
      <c r="A88" s="9">
        <v>87</v>
      </c>
      <c r="B88" t="s">
        <v>172</v>
      </c>
      <c r="C88" s="1" t="s">
        <v>77</v>
      </c>
      <c r="D88" s="1" t="s">
        <v>77</v>
      </c>
      <c r="E88" s="1" t="s">
        <v>77</v>
      </c>
    </row>
    <row r="89" spans="1:5" ht="12.75">
      <c r="A89" s="9">
        <v>88</v>
      </c>
      <c r="B89" t="s">
        <v>173</v>
      </c>
      <c r="C89" s="1" t="s">
        <v>77</v>
      </c>
      <c r="D89" s="1" t="s">
        <v>77</v>
      </c>
      <c r="E89" s="1" t="s">
        <v>77</v>
      </c>
    </row>
    <row r="90" spans="1:5" s="2" customFormat="1" ht="12.75">
      <c r="A90" s="8"/>
      <c r="B90" s="4" t="s">
        <v>84</v>
      </c>
      <c r="C90" s="3">
        <f>COUNTIF(C2:C89,"Y")</f>
        <v>85</v>
      </c>
      <c r="D90" s="3">
        <f>COUNTIF(D2:D89,"Y")</f>
        <v>83</v>
      </c>
      <c r="E90" s="3">
        <f>COUNTIF(E2:E89,"Y")</f>
        <v>78</v>
      </c>
    </row>
    <row r="91" spans="1:5" s="2" customFormat="1" ht="12.75">
      <c r="A91" s="8"/>
      <c r="B91" s="6" t="s">
        <v>83</v>
      </c>
      <c r="C91" s="7">
        <f>C90/88</f>
        <v>0.9659090909090909</v>
      </c>
      <c r="D91" s="7">
        <f>D90/88</f>
        <v>0.9431818181818182</v>
      </c>
      <c r="E91" s="7">
        <f>E90/88</f>
        <v>0.8863636363636364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KCG Membership Roster</dc:title>
  <dc:subject/>
  <dc:creator>Tim Totten</dc:creator>
  <cp:keywords/>
  <dc:description/>
  <cp:lastModifiedBy>Tim Totten</cp:lastModifiedBy>
  <dcterms:created xsi:type="dcterms:W3CDTF">2002-08-21T01:28:59Z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